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Michelle.Smith\Box\Transactions\Transparency reporting\Procurement cards (PUBLISHED DIRECTLY TO WEB)\"/>
    </mc:Choice>
  </mc:AlternateContent>
  <xr:revisionPtr revIDLastSave="0" documentId="8_{5A279646-72FB-47EC-A8FA-4A3A734B2F9C}" xr6:coauthVersionLast="47" xr6:coauthVersionMax="47" xr10:uidLastSave="{00000000-0000-0000-0000-000000000000}"/>
  <bookViews>
    <workbookView xWindow="-120" yWindow="-120" windowWidth="29040" windowHeight="15840" activeTab="2" xr2:uid="{95D350CB-5FD9-461A-BB60-0512E2055989}"/>
  </bookViews>
  <sheets>
    <sheet name="Finance" sheetId="3" r:id="rId1"/>
    <sheet name="Facilities" sheetId="4" r:id="rId2"/>
    <sheet name="Facilities1" sheetId="14" r:id="rId3"/>
    <sheet name="Family support" sheetId="5" r:id="rId4"/>
    <sheet name="Greenspace" sheetId="13" r:id="rId5"/>
    <sheet name="Housing" sheetId="9" r:id="rId6"/>
    <sheet name="Housing1" sheetId="10" r:id="rId7"/>
    <sheet name="Housing2" sheetId="12" r:id="rId8"/>
    <sheet name="JWS" sheetId="1" r:id="rId9"/>
    <sheet name="JWS1" sheetId="2" r:id="rId10"/>
    <sheet name="Parking" sheetId="7" r:id="rId11"/>
    <sheet name="Strategic Management" sheetId="6" r:id="rId12"/>
    <sheet name="Theatre" sheetId="8" r:id="rId13"/>
    <sheet name="Theatre2" sheetId="11" r:id="rId14"/>
  </sheets>
  <externalReferences>
    <externalReference r:id="rId15"/>
    <externalReference r:id="rId16"/>
    <externalReference r:id="rId17"/>
    <externalReference r:id="rId18"/>
  </externalReferences>
  <definedNames>
    <definedName name="ACLEAR" localSheetId="9">'[1]44_20230514'!$C$8:$C$48,'[1]44_20230514'!$C$51:$C$52,'[1]44_20230514'!$B$46,'[1]44_20230514'!$B$31:$B$34,'[1]44_20230514'!$B$24,'[1]44_20230514'!$G$24:$I$24,'[1]44_20230514'!#REF!,'[1]44_20230514'!$B$11,'[1]44_20230514'!$G$11:$I$11,'[1]44_20230514'!#REF!,'[1]44_20230514'!$G$31:$I$34,'[1]44_20230514'!$G$38:$I$38,'[1]44_20230514'!$G$46:$I$46</definedName>
    <definedName name="ACLEAR" localSheetId="11">'[1]44_20230514'!$C$8:$C$48,'[1]44_20230514'!$C$51:$C$52,'[1]44_20230514'!$B$46,'[1]44_20230514'!$B$31:$B$34,'[1]44_20230514'!$B$24,'[1]44_20230514'!$G$24:$I$24,'[1]44_20230514'!#REF!,'[1]44_20230514'!$B$11,'[1]44_20230514'!$G$11:$I$11,'[1]44_20230514'!#REF!,'[1]44_20230514'!$G$31:$I$34,'[1]44_20230514'!$G$38:$I$38,'[1]44_20230514'!$G$46:$I$46</definedName>
    <definedName name="ACLEAR">'[1]44_20230514'!$C$8:$C$48,'[1]44_20230514'!$C$51:$C$52,'[1]44_20230514'!$B$46,'[1]44_20230514'!$B$31:$B$34,'[1]44_20230514'!$B$24,'[1]44_20230514'!$G$24:$I$24,'[1]44_20230514'!#REF!,'[1]44_20230514'!$B$11,'[1]44_20230514'!$G$11:$I$11,'[1]44_20230514'!#REF!,'[1]44_20230514'!$G$31:$I$34,'[1]44_20230514'!$G$38:$I$38,'[1]44_20230514'!$G$46:$I$46</definedName>
    <definedName name="combo_box_options" localSheetId="9">#REF!</definedName>
    <definedName name="combo_box_options" localSheetId="11">#REF!</definedName>
    <definedName name="combo_box_options">#REF!</definedName>
    <definedName name="FCLEAR" localSheetId="9">'[1]44_20230514'!$C$55:$C$60,'[1]44_20230514'!#REF!,'[1]44_20230514'!$G$61:$K$62,'[1]44_20230514'!$J$55:$J$57,'[1]44_20230514'!#REF!,'[1]44_20230514'!$E$46,'[1]44_20230514'!$E$38,'[1]44_20230514'!$E$31:$E$34,'[1]44_20230514'!$E$24,'[1]44_20230514'!#REF!,'[1]44_20230514'!$E$11,'[1]44_20230514'!$B$38</definedName>
    <definedName name="FCLEAR" localSheetId="11">'[1]44_20230514'!$C$55:$C$60,'[1]44_20230514'!#REF!,'[1]44_20230514'!$G$61:$K$62,'[1]44_20230514'!$J$55:$J$57,'[1]44_20230514'!#REF!,'[1]44_20230514'!$E$46,'[1]44_20230514'!$E$38,'[1]44_20230514'!$E$31:$E$34,'[1]44_20230514'!$E$24,'[1]44_20230514'!#REF!,'[1]44_20230514'!$E$11,'[1]44_20230514'!$B$38</definedName>
    <definedName name="FCLEAR">'[1]44_20230514'!$C$55:$C$60,'[1]44_20230514'!#REF!,'[1]44_20230514'!$G$61:$K$62,'[1]44_20230514'!$J$55:$J$57,'[1]44_20230514'!#REF!,'[1]44_20230514'!$E$46,'[1]44_20230514'!$E$38,'[1]44_20230514'!$E$31:$E$34,'[1]44_20230514'!$E$24,'[1]44_20230514'!#REF!,'[1]44_20230514'!$E$11,'[1]44_20230514'!$B$38</definedName>
    <definedName name="TEMP_VAT_RATE" localSheetId="9">#REF!</definedName>
    <definedName name="TEMP_VAT_RATE" localSheetId="11">#REF!</definedName>
    <definedName name="TEMP_VAT_RATE">#REF!</definedName>
    <definedName name="VAT_RATES" localSheetId="9">#REF!</definedName>
    <definedName name="VAT_RATES" localSheetId="11">#REF!</definedName>
    <definedName name="VAT_RAT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4" l="1"/>
  <c r="D33" i="14"/>
  <c r="C33" i="14"/>
  <c r="Q32" i="14"/>
  <c r="P32" i="14"/>
  <c r="O32" i="14"/>
  <c r="N32" i="14"/>
  <c r="Q31" i="14"/>
  <c r="P31" i="14"/>
  <c r="O31" i="14"/>
  <c r="N31" i="14"/>
  <c r="Q11" i="14"/>
  <c r="P11" i="14"/>
  <c r="O11" i="14"/>
  <c r="N11" i="14"/>
  <c r="E22" i="13" l="1"/>
  <c r="D22" i="13"/>
  <c r="C22" i="13"/>
  <c r="Q21" i="13"/>
  <c r="P21" i="13"/>
  <c r="O21" i="13"/>
  <c r="N21" i="13"/>
  <c r="Q20" i="13"/>
  <c r="P20" i="13"/>
  <c r="O20" i="13"/>
  <c r="N20" i="13"/>
  <c r="Q11" i="13"/>
  <c r="P11" i="13"/>
  <c r="O11" i="13"/>
  <c r="N11" i="13"/>
  <c r="E22" i="12" l="1"/>
  <c r="D22" i="12"/>
  <c r="C22" i="12"/>
  <c r="Q21" i="12"/>
  <c r="P21" i="12"/>
  <c r="O21" i="12"/>
  <c r="N21" i="12"/>
  <c r="Q20" i="12"/>
  <c r="P20" i="12"/>
  <c r="O20" i="12"/>
  <c r="N20" i="12"/>
  <c r="Q11" i="12"/>
  <c r="P11" i="12"/>
  <c r="O11" i="12"/>
  <c r="N11" i="12"/>
  <c r="F15" i="11" l="1"/>
  <c r="E15" i="11"/>
  <c r="D15" i="11"/>
  <c r="E22" i="10"/>
  <c r="D22" i="10"/>
  <c r="C22" i="10"/>
  <c r="Q21" i="10"/>
  <c r="P21" i="10"/>
  <c r="O21" i="10"/>
  <c r="N21" i="10"/>
  <c r="Q20" i="10"/>
  <c r="P20" i="10"/>
  <c r="O20" i="10"/>
  <c r="N20" i="10"/>
  <c r="Q11" i="10"/>
  <c r="P11" i="10"/>
  <c r="O11" i="10"/>
  <c r="N11" i="10"/>
  <c r="E22" i="9" l="1"/>
  <c r="D22" i="9"/>
  <c r="C22" i="9"/>
  <c r="Q21" i="9"/>
  <c r="P21" i="9"/>
  <c r="O21" i="9"/>
  <c r="N21" i="9"/>
  <c r="Q20" i="9"/>
  <c r="P20" i="9"/>
  <c r="O20" i="9"/>
  <c r="N20" i="9"/>
  <c r="Q11" i="9"/>
  <c r="P11" i="9"/>
  <c r="O11" i="9"/>
  <c r="N11" i="9"/>
  <c r="E22" i="8" l="1"/>
  <c r="D22" i="8"/>
  <c r="C22" i="8"/>
  <c r="Q21" i="8"/>
  <c r="P21" i="8"/>
  <c r="O21" i="8"/>
  <c r="N21" i="8"/>
  <c r="Q20" i="8"/>
  <c r="P20" i="8"/>
  <c r="O20" i="8"/>
  <c r="N20" i="8"/>
  <c r="Q11" i="8"/>
  <c r="P11" i="8"/>
  <c r="O11" i="8"/>
  <c r="N11" i="8"/>
  <c r="E22" i="7" l="1"/>
  <c r="D22" i="7"/>
  <c r="C22" i="7"/>
  <c r="Q21" i="7"/>
  <c r="P21" i="7"/>
  <c r="O21" i="7"/>
  <c r="N21" i="7"/>
  <c r="Q20" i="7"/>
  <c r="P20" i="7"/>
  <c r="O20" i="7"/>
  <c r="N20" i="7"/>
  <c r="Q11" i="7"/>
  <c r="P11" i="7"/>
  <c r="O11" i="7"/>
  <c r="N11" i="7"/>
  <c r="E20" i="6" l="1"/>
  <c r="F28" i="6" s="1"/>
  <c r="E20" i="5"/>
  <c r="D20" i="5"/>
  <c r="C20" i="5"/>
  <c r="Q11" i="5"/>
  <c r="P11" i="5"/>
  <c r="O11" i="5"/>
  <c r="N11" i="5"/>
  <c r="E22" i="4"/>
  <c r="D22" i="4"/>
  <c r="C22" i="4"/>
  <c r="Q21" i="4"/>
  <c r="P21" i="4"/>
  <c r="O21" i="4"/>
  <c r="N21" i="4"/>
  <c r="Q20" i="4"/>
  <c r="P20" i="4"/>
  <c r="O20" i="4"/>
  <c r="N20" i="4"/>
  <c r="Q11" i="4"/>
  <c r="P11" i="4"/>
  <c r="O11" i="4"/>
  <c r="N11" i="4"/>
  <c r="I27" i="3" l="1"/>
  <c r="E13" i="3"/>
  <c r="D13" i="3"/>
  <c r="C13" i="3"/>
  <c r="Q12" i="3"/>
  <c r="P12" i="3"/>
  <c r="O12" i="3"/>
  <c r="N12" i="3"/>
  <c r="F31" i="2"/>
  <c r="G36" i="2" l="1"/>
  <c r="G39" i="2" s="1"/>
  <c r="F41" i="1"/>
  <c r="G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tc={49040A87-6021-4681-BBCA-1CAFAC7EFDCD}</author>
    <author>tc={2D063E4B-3B23-4E25-B25E-13523605695F}</author>
    <author>tc={4B8AAB31-8236-4D06-AFFF-8E56736C0A82}</author>
    <author>tc={051ECEDA-EF4B-4161-8E1C-2D7E0F072BE9}</author>
    <author>tc={1F008C6C-0B1B-4469-9761-274EBFCEAFD3}</author>
    <author>tc={B1F173A0-47A5-4267-8C9C-2F9A11A471A7}</author>
    <author>tc={2258445E-753D-4426-B8A5-6BAF428C2CD0}</author>
    <author>tc={313405BB-9B06-4809-8916-0CC76E2793A2}</author>
    <author>tc={EB4044F4-BCD8-4210-9DD1-85A91934CBE8}</author>
    <author>tc={CD4AA6AC-644D-4E67-8848-236144DE2694}</author>
    <author>tc={87152DBC-29B9-47C6-AEC6-ADBDD694E275}</author>
    <author>tc={37A9221F-D3F1-41A7-92C3-1A4C71E8C4DE}</author>
    <author>tc={1DCC44D3-0723-4EB9-A669-3AB3DD3C15BD}</author>
    <author>tc={7B503BED-45E0-4CE3-B345-EFDB814BF75A}</author>
  </authors>
  <commentList>
    <comment ref="B1" authorId="0" shapeId="0" xr:uid="{49040A87-6021-4681-BBCA-1CAFAC7EFDCD}">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D063E4B-3B23-4E25-B25E-13523605695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4B8AAB31-8236-4D06-AFFF-8E56736C0A82}">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051ECEDA-EF4B-4161-8E1C-2D7E0F072BE9}">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1F008C6C-0B1B-4469-9761-274EBFCEAFD3}">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B1F173A0-47A5-4267-8C9C-2F9A11A471A7}">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2258445E-753D-4426-B8A5-6BAF428C2CD0}">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313405BB-9B06-4809-8916-0CC76E2793A2}">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EB4044F4-BCD8-4210-9DD1-85A91934CBE8}">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CD4AA6AC-644D-4E67-8848-236144DE2694}">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87152DBC-29B9-47C6-AEC6-ADBDD694E275}">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37A9221F-D3F1-41A7-92C3-1A4C71E8C4D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D13" authorId="12" shapeId="0" xr:uid="{1DCC44D3-0723-4EB9-A669-3AB3DD3C15BD}">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E13" authorId="13" shapeId="0" xr:uid="{7B503BED-45E0-4CE3-B345-EFDB814BF75A}">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tc={28AE6AA0-0D3D-489D-A9BA-8040A7FF45CF}</author>
    <author>tc={C0FA376B-0FAA-43F4-A84A-7A361B7894FA}</author>
    <author>tc={D86753AC-8A8A-49CD-8F23-ADB6BCF61829}</author>
  </authors>
  <commentList>
    <comment ref="C4" authorId="0" shapeId="0" xr:uid="{28AE6AA0-0D3D-489D-A9BA-8040A7FF45CF}">
      <text>
        <t>[Threaded comment]
Your version of Excel allows you to read this threaded comment; however, any edits to it will get removed if the file is opened in a newer version of Excel. Learn more: https://go.microsoft.com/fwlink/?linkid=870924
Comment:
    Note; this will not be used in narrative in ledger.  It is purely for identifying the transaction on the Barclaycard statement</t>
      </text>
    </comment>
    <comment ref="K4" authorId="1" shapeId="0" xr:uid="{C0FA376B-0FAA-43F4-A84A-7A361B7894FA}">
      <text>
        <t>[Threaded comment]
Your version of Excel allows you to read this threaded comment; however, any edits to it will get removed if the file is opened in a newer version of Excel. Learn more: https://go.microsoft.com/fwlink/?linkid=870924
Comment:
    Note; this will not be used in narrative in ledger.  It is purely for identifying the transaction on the Barclaycard statement</t>
      </text>
    </comment>
    <comment ref="J5" authorId="2" shapeId="0" xr:uid="{D86753AC-8A8A-49CD-8F23-ADB6BCF61829}">
      <text>
        <t>[Threaded comment]
Your version of Excel allows you to read this threaded comment; however, any edits to it will get removed if the file is opened in a newer version of Excel. Learn more: https://go.microsoft.com/fwlink/?linkid=870924
Comment:
    This will be the narrative that appears in your ledger code (CC represents spend is from credit card)
Reply:
    Field length 255 chars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tc={225BFCC7-C961-4A34-BC64-922C5B8D2878}</author>
    <author>tc={20C2B35C-6E03-4D8C-B581-E3D43400B612}</author>
    <author>tc={4CEE45D4-816A-49FC-A86B-932CD763B51C}</author>
    <author>tc={2096B420-F9B0-43C7-87A6-18F2FE0FEDB5}</author>
    <author>tc={0B2CA04D-40C1-4AE2-876A-45CE5D23B60C}</author>
    <author>tc={539CB51B-F3CA-4CFD-87D7-C68EB1F3C3AD}</author>
    <author>tc={86E77263-F0A8-439E-9E9F-70C41F5B5EF6}</author>
    <author>tc={9C70F518-2CE0-4A4C-A49B-04896D6163D5}</author>
    <author>tc={E0E5489D-DF8F-4F17-80F0-CE2DA75FBF76}</author>
    <author>tc={4AEEF4E2-0129-460B-98BD-F5DD090BDEB9}</author>
    <author>tc={CF5A9B3C-8E12-4C2D-85D4-6AE6926A4FA8}</author>
    <author>tc={A76301BC-3737-4481-9090-F53B9A4E51DF}</author>
  </authors>
  <commentList>
    <comment ref="B1" authorId="0" shapeId="0" xr:uid="{225BFCC7-C961-4A34-BC64-922C5B8D2878}">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0C2B35C-6E03-4D8C-B581-E3D43400B612}">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4CEE45D4-816A-49FC-A86B-932CD763B51C}">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2096B420-F9B0-43C7-87A6-18F2FE0FEDB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0B2CA04D-40C1-4AE2-876A-45CE5D23B60C}">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539CB51B-F3CA-4CFD-87D7-C68EB1F3C3A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86E77263-F0A8-439E-9E9F-70C41F5B5EF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9C70F518-2CE0-4A4C-A49B-04896D6163D5}">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E0E5489D-DF8F-4F17-80F0-CE2DA75FBF7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4AEEF4E2-0129-460B-98BD-F5DD090BDEB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CF5A9B3C-8E12-4C2D-85D4-6AE6926A4FA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A76301BC-3737-4481-9090-F53B9A4E51D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tc={046D3629-0628-43E3-ABBE-90B6B0D22FEE}</author>
  </authors>
  <commentList>
    <comment ref="I5" authorId="0" shapeId="0" xr:uid="{046D3629-0628-43E3-ABBE-90B6B0D22FEE}">
      <text>
        <t>[Threaded comment]
Your version of Excel allows you to read this threaded comment; however, any edits to it will get removed if the file is opened in a newer version of Excel. Learn more: https://go.microsoft.com/fwlink/?linkid=870924
Comment:
    This will be the narrative that appears in your ledger code (CC represents spend is from credit card)
Reply:
    Field length 255 chars</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tc={39A717CC-DBAE-44C5-AFF6-581F879E994A}</author>
    <author>tc={28D3F6C8-7E44-4E90-B664-FECB92121CAE}</author>
    <author>tc={A3F6FBB4-AF44-4074-B879-4EFB051FAB39}</author>
    <author>tc={11C7B3F4-9864-4236-A2F3-6DA89872D68E}</author>
    <author>tc={734003F9-A6D5-4DF1-9D99-6B24214D44C1}</author>
    <author>tc={2BC41FF1-D4DA-4BA4-9AD1-98A33BBBC612}</author>
    <author>tc={30B0B58B-6EFF-49DE-87D0-FFB63B48AD70}</author>
    <author>tc={F67D67B6-B093-4D16-A688-B84E61C5BA4D}</author>
    <author>tc={7684097E-A7B1-463E-BF61-887845A61C3C}</author>
    <author>tc={2634F78C-ADE4-488B-BA9F-159A1143C7FF}</author>
    <author>tc={FD4A2B56-DF88-49A7-A968-7A112007AF35}</author>
    <author>tc={47D21ED3-EE97-41C1-B257-8B3DBFE418CD}</author>
  </authors>
  <commentList>
    <comment ref="B1" authorId="0" shapeId="0" xr:uid="{39A717CC-DBAE-44C5-AFF6-581F879E994A}">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8D3F6C8-7E44-4E90-B664-FECB92121CAE}">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A3F6FBB4-AF44-4074-B879-4EFB051FAB39}">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11C7B3F4-9864-4236-A2F3-6DA89872D68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734003F9-A6D5-4DF1-9D99-6B24214D44C1}">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BC41FF1-D4DA-4BA4-9AD1-98A33BBBC612}">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30B0B58B-6EFF-49DE-87D0-FFB63B48AD70}">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F67D67B6-B093-4D16-A688-B84E61C5BA4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7684097E-A7B1-463E-BF61-887845A61C3C}">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2634F78C-ADE4-488B-BA9F-159A1143C7FF}">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FD4A2B56-DF88-49A7-A968-7A112007AF35}">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47D21ED3-EE97-41C1-B257-8B3DBFE418CD}">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tc={E4E12E6B-AD84-45C1-B942-10EC0657AA36}</author>
    <author>tc={F060F40C-3B8A-4392-86A7-CEC09CA15D53}</author>
    <author>tc={D47BAE15-76DA-459C-A205-F02AC6B98037}</author>
    <author>tc={D2AA8EF3-0F8D-4AA9-9DFA-1C411ABE2414}</author>
    <author>tc={3212B2C0-BBF0-41AE-BFA7-66C1A7F08826}</author>
    <author>tc={E4DF2513-D4B4-4E61-9E40-2CCF55487695}</author>
    <author>tc={86C52934-2456-4155-9BCF-EEC00A7A441E}</author>
    <author>tc={6FCC8B5C-71C9-4FD9-B566-6EE72145D45D}</author>
    <author>tc={9D75D52B-DA1E-472A-9720-3CA6B72DC47E}</author>
    <author>tc={2D15DFE6-4CEB-4475-AC6C-ABDA13CA84E8}</author>
    <author>tc={46E8F4A4-06E5-4EC7-AE8B-255A856BF691}</author>
  </authors>
  <commentList>
    <comment ref="C1" authorId="0" shapeId="0" xr:uid="{E4E12E6B-AD84-45C1-B942-10EC0657AA36}">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C2" authorId="1" shapeId="0" xr:uid="{F060F40C-3B8A-4392-86A7-CEC09CA15D53}">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D3" authorId="2" shapeId="0" xr:uid="{D47BAE15-76DA-459C-A205-F02AC6B9803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F3" authorId="3" shapeId="0" xr:uid="{D2AA8EF3-0F8D-4AA9-9DFA-1C411ABE2414}">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B7" authorId="4" shapeId="0" xr:uid="{3212B2C0-BBF0-41AE-BFA7-66C1A7F0882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G7" authorId="5" shapeId="0" xr:uid="{E4DF2513-D4B4-4E61-9E40-2CCF55487695}">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M7" authorId="6" shapeId="0" xr:uid="{86C52934-2456-4155-9BCF-EEC00A7A441E}">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C8" authorId="7" shapeId="0" xr:uid="{6FCC8B5C-71C9-4FD9-B566-6EE72145D45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D8" authorId="8" shapeId="0" xr:uid="{9D75D52B-DA1E-472A-9720-3CA6B72DC47E}">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E8" authorId="9" shapeId="0" xr:uid="{2D15DFE6-4CEB-4475-AC6C-ABDA13CA84E8}">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F8" authorId="10" shapeId="0" xr:uid="{46E8F4A4-06E5-4EC7-AE8B-255A856BF691}">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tc={30F02136-6D29-4F91-AA9C-F967D9C39482}</author>
    <author>tc={8905DAF3-74A1-4CA9-88FD-9777DDB97695}</author>
    <author>tc={50766B6B-77A5-4845-A548-580106416A1B}</author>
    <author>tc={DD95F5CF-766A-4899-A179-75B31852C5BF}</author>
    <author>tc={03C473CE-7CF4-452D-BBEF-E9157EB3256C}</author>
    <author>tc={78772C89-FF3F-4D01-83B1-44BB588AEFA8}</author>
    <author>tc={E9314839-FF79-429F-A1CD-F730B2E039AB}</author>
    <author>tc={55DA3FA7-6C91-4EE2-9DB4-0F523233C123}</author>
    <author>tc={1125EFFD-72B0-47DA-A98C-9B819C40A0CE}</author>
    <author>tc={CDE093C2-4DFB-4F9C-AAD8-F24AC04724D2}</author>
    <author>tc={8B406D55-39D1-4301-9986-8BACA2239712}</author>
    <author>tc={FE657F59-D754-4C4D-A86A-1EAF2135F8CE}</author>
  </authors>
  <commentList>
    <comment ref="B1" authorId="0" shapeId="0" xr:uid="{30F02136-6D29-4F91-AA9C-F967D9C39482}">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8905DAF3-74A1-4CA9-88FD-9777DDB97695}">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50766B6B-77A5-4845-A548-580106416A1B}">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DD95F5CF-766A-4899-A179-75B31852C5BF}">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03C473CE-7CF4-452D-BBEF-E9157EB3256C}">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78772C89-FF3F-4D01-83B1-44BB588AEFA8}">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9314839-FF79-429F-A1CD-F730B2E039AB}">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55DA3FA7-6C91-4EE2-9DB4-0F523233C123}">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1125EFFD-72B0-47DA-A98C-9B819C40A0CE}">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CDE093C2-4DFB-4F9C-AAD8-F24AC04724D2}">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8B406D55-39D1-4301-9986-8BACA2239712}">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FE657F59-D754-4C4D-A86A-1EAF2135F8C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tc={9FCCF3F0-1B03-4A4D-9CD7-6155BAC86647}</author>
    <author>tc={90F2EDC3-2E7D-4AAC-AC69-9C4409E798C1}</author>
    <author>tc={ABF79A14-5A1A-4F78-B155-A39CB337D021}</author>
    <author>tc={6386F91D-76C1-47E1-BA09-66E4DE44AF96}</author>
    <author>tc={1CC0EFAF-E42B-41A3-A5FB-166F0A1F799B}</author>
    <author>tc={23C5AC75-444E-4BAA-A9E2-3B970176A891}</author>
    <author>tc={E05FC56A-5852-4CC6-A56D-A330CE79E2C5}</author>
    <author>tc={1A336DC3-E465-4359-95AA-9B796F3CD074}</author>
    <author>tc={4C8AF0FF-1AF8-42A4-8E84-5B327A5E9453}</author>
    <author>tc={87E84359-40E2-4CDE-9B1B-149A3C684746}</author>
    <author>tc={17C68226-07A1-4EE5-9246-95758A954558}</author>
    <author>tc={F9DD835C-D768-4DA8-A5CB-399CC2AA3A59}</author>
  </authors>
  <commentList>
    <comment ref="B1" authorId="0" shapeId="0" xr:uid="{9FCCF3F0-1B03-4A4D-9CD7-6155BAC86647}">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90F2EDC3-2E7D-4AAC-AC69-9C4409E798C1}">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ABF79A14-5A1A-4F78-B155-A39CB337D021}">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6386F91D-76C1-47E1-BA09-66E4DE44AF96}">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1CC0EFAF-E42B-41A3-A5FB-166F0A1F799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3C5AC75-444E-4BAA-A9E2-3B970176A891}">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05FC56A-5852-4CC6-A56D-A330CE79E2C5}">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1A336DC3-E465-4359-95AA-9B796F3CD07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4C8AF0FF-1AF8-42A4-8E84-5B327A5E945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87E84359-40E2-4CDE-9B1B-149A3C68474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7C68226-07A1-4EE5-9246-95758A95455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33" authorId="11" shapeId="0" xr:uid="{F9DD835C-D768-4DA8-A5CB-399CC2AA3A5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tc={4BB33EA8-A641-45A4-BD92-F7D57BAD638A}</author>
    <author>tc={205DE4D1-759C-48BC-BD64-8EB7533543D0}</author>
    <author>tc={AD02342C-BB53-4ABD-B7F8-2047BBD2B3FA}</author>
    <author>tc={97708A44-16E8-4648-A2BA-795A2600E960}</author>
    <author>tc={79B7569B-9F85-4845-BE08-14DEDDF752EE}</author>
    <author>tc={060C3C71-2FA1-48DB-BE71-35D8A86ECF58}</author>
    <author>tc={C9ED5AD8-CBF3-4790-9277-44172FB644A5}</author>
    <author>tc={C3B7273E-5863-423A-BA0F-AB0A71E39F69}</author>
    <author>tc={8E68C469-6889-4A81-9834-BCF524DB41D3}</author>
    <author>tc={3AD6A0C6-5D6C-4B8B-ADA3-5E6C792C55D6}</author>
    <author>tc={EEBED1B8-8106-4E25-ACFF-28AB67080550}</author>
    <author>tc={98A1F7EC-746B-4D8D-BAC5-317E685560C3}</author>
  </authors>
  <commentList>
    <comment ref="B1" authorId="0" shapeId="0" xr:uid="{4BB33EA8-A641-45A4-BD92-F7D57BAD638A}">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05DE4D1-759C-48BC-BD64-8EB7533543D0}">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AD02342C-BB53-4ABD-B7F8-2047BBD2B3FA}">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97708A44-16E8-4648-A2BA-795A2600E960}">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79B7569B-9F85-4845-BE08-14DEDDF752EE}">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060C3C71-2FA1-48DB-BE71-35D8A86ECF58}">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9ED5AD8-CBF3-4790-9277-44172FB644A5}">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C3B7273E-5863-423A-BA0F-AB0A71E39F6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8E68C469-6889-4A81-9834-BCF524DB41D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3AD6A0C6-5D6C-4B8B-ADA3-5E6C792C55D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EEBED1B8-8106-4E25-ACFF-28AB67080550}">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0" authorId="11" shapeId="0" xr:uid="{98A1F7EC-746B-4D8D-BAC5-317E685560C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tc={DD7869AF-3C9C-4E09-A841-D18BA80B64B2}</author>
    <author>tc={17507C5A-7F17-463C-B04B-1351F4E7DC34}</author>
    <author>tc={B37503F9-F3A2-480A-835C-A34F7AAAC228}</author>
    <author>tc={BA0CC2D2-032D-42EE-A8FB-91D57EA174D9}</author>
    <author>tc={8F5B8E85-9691-464F-A6B8-9B3118A55B03}</author>
    <author>tc={5AF3E5FA-32CE-4ABA-9BEF-A425C15B7F8D}</author>
    <author>tc={DCA4F780-FFF1-4AB1-A454-16D27B94F169}</author>
    <author>tc={8BC775D4-4A36-4375-B1E2-213A1C735B26}</author>
    <author>tc={4A3781B0-4CBC-44F6-8DF5-55CDE8D1209E}</author>
    <author>tc={1A4730D0-56E5-4E96-BDB9-92C9EB88F21A}</author>
    <author>tc={4FA67F04-18FF-4038-8CBC-50DE7078283F}</author>
    <author>tc={28C5C79C-B420-400B-8A9A-B4F693F0F933}</author>
  </authors>
  <commentList>
    <comment ref="B1" authorId="0" shapeId="0" xr:uid="{DD7869AF-3C9C-4E09-A841-D18BA80B64B2}">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7507C5A-7F17-463C-B04B-1351F4E7DC34}">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B37503F9-F3A2-480A-835C-A34F7AAAC228}">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A0CC2D2-032D-42EE-A8FB-91D57EA174D9}">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8F5B8E85-9691-464F-A6B8-9B3118A55B03}">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5AF3E5FA-32CE-4ABA-9BEF-A425C15B7F8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DCA4F780-FFF1-4AB1-A454-16D27B94F16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8BC775D4-4A36-4375-B1E2-213A1C735B26}">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4A3781B0-4CBC-44F6-8DF5-55CDE8D1209E}">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1A4730D0-56E5-4E96-BDB9-92C9EB88F21A}">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4FA67F04-18FF-4038-8CBC-50DE7078283F}">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28C5C79C-B420-400B-8A9A-B4F693F0F93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tc={44337E74-33C6-46A5-BC8F-CFCAD6269810}</author>
    <author>tc={E2288D0A-389C-44DA-95C1-90E724CDD78F}</author>
    <author>tc={8854FB76-3218-47E2-9A25-D5F9E4435B65}</author>
    <author>tc={DB9823C9-3DD0-4F7E-AECA-3B8EC56848C3}</author>
    <author>tc={C3C140C0-010C-4CDB-94EA-34960DB99F81}</author>
    <author>tc={2C2E39A1-5059-4C06-9D0F-2122C31F339A}</author>
    <author>tc={A882F6DD-DB80-4E59-879E-7CFC303F7156}</author>
    <author>tc={31BFE6D8-9FFA-4EFC-8584-D6263F69B938}</author>
    <author>tc={96134DD7-63F1-416D-947C-3C70A6BE68F5}</author>
    <author>tc={A5E51CDA-3E6F-4C30-8DD7-AF13DAF76EC1}</author>
    <author>tc={43122C90-FB7D-4A09-B47F-8003E56148FB}</author>
    <author>tc={D26B5322-A5C0-472A-9108-41C7B42750CC}</author>
  </authors>
  <commentList>
    <comment ref="B1" authorId="0" shapeId="0" xr:uid="{44337E74-33C6-46A5-BC8F-CFCAD6269810}">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E2288D0A-389C-44DA-95C1-90E724CDD78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854FB76-3218-47E2-9A25-D5F9E4435B65}">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DB9823C9-3DD0-4F7E-AECA-3B8EC56848C3}">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C3C140C0-010C-4CDB-94EA-34960DB99F81}">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C2E39A1-5059-4C06-9D0F-2122C31F339A}">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A882F6DD-DB80-4E59-879E-7CFC303F715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31BFE6D8-9FFA-4EFC-8584-D6263F69B938}">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96134DD7-63F1-416D-947C-3C70A6BE68F5}">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A5E51CDA-3E6F-4C30-8DD7-AF13DAF76EC1}">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43122C90-FB7D-4A09-B47F-8003E56148FB}">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D26B5322-A5C0-472A-9108-41C7B42750CC}">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tc={FEE5D0AF-D998-4233-901A-A9FBF3AC5D62}</author>
    <author>tc={582A32FE-DC4D-4422-AEB0-4CFE31D80C2B}</author>
    <author>tc={723ED38E-A5CF-427C-BC42-E4E804657ABE}</author>
    <author>tc={0DB36D92-C574-4C34-8646-1070B741EF91}</author>
    <author>tc={BCE09DF8-7F77-4539-A684-9624768200F1}</author>
    <author>tc={C32B976F-BD6F-40C3-97B2-8F4201A402FC}</author>
    <author>tc={B98405AA-40C0-40AA-8155-FD19E353F45A}</author>
    <author>tc={22B6AEED-DBBF-469E-8B21-66665FDEE0DB}</author>
    <author>tc={15DF1D2B-54CF-4AFE-A781-3BA32C4B5E01}</author>
    <author>tc={65A2EB77-66B9-4305-9E8A-462AAAE88608}</author>
    <author>tc={73258E17-F8E9-4959-8D89-28F714341AB3}</author>
    <author>tc={A5A1121C-464F-47DB-930E-31DEB7FCEB1B}</author>
  </authors>
  <commentList>
    <comment ref="B1" authorId="0" shapeId="0" xr:uid="{FEE5D0AF-D998-4233-901A-A9FBF3AC5D62}">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582A32FE-DC4D-4422-AEB0-4CFE31D80C2B}">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723ED38E-A5CF-427C-BC42-E4E804657AB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0DB36D92-C574-4C34-8646-1070B741EF9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BCE09DF8-7F77-4539-A684-9624768200F1}">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C32B976F-BD6F-40C3-97B2-8F4201A402FC}">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B98405AA-40C0-40AA-8155-FD19E353F45A}">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22B6AEED-DBBF-469E-8B21-66665FDEE0DB}">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15DF1D2B-54CF-4AFE-A781-3BA32C4B5E0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65A2EB77-66B9-4305-9E8A-462AAAE88608}">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73258E17-F8E9-4959-8D89-28F714341AB3}">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A5A1121C-464F-47DB-930E-31DEB7FCEB1B}">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tc={4F203DA6-EA3F-4808-90B4-2E8C7FBFC88E}</author>
    <author>tc={50752E9C-25F5-4DA3-9420-F866C6D110C5}</author>
    <author>tc={55B6B945-E0F1-4FCA-89EB-83E405ADFEB0}</author>
    <author>tc={B4B8AD0D-DDB5-4B61-9171-09C6DAD1679F}</author>
    <author>tc={9BE00C0A-465C-465F-9E3C-BAFB79234EB6}</author>
    <author>tc={2E3460B1-7652-4452-A75B-023113634AF3}</author>
    <author>tc={EFEB2BA7-2773-409D-B8A7-336CC0312CAC}</author>
    <author>tc={C3E777A3-2402-4660-A317-CF09296C722D}</author>
    <author>tc={F208BB9A-DBC1-40C4-9327-6C6FF0FBC4B8}</author>
    <author>tc={D233A897-32A3-4F21-B3CD-9891EC7FEEB5}</author>
    <author>tc={52FE4294-6E72-4320-8703-8FC2C7ED2F2C}</author>
    <author>tc={A9FA3362-3B80-43FA-A75F-37E477A94BCE}</author>
  </authors>
  <commentList>
    <comment ref="B1" authorId="0" shapeId="0" xr:uid="{4F203DA6-EA3F-4808-90B4-2E8C7FBFC88E}">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50752E9C-25F5-4DA3-9420-F866C6D110C5}">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55B6B945-E0F1-4FCA-89EB-83E405ADFEB0}">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4B8AD0D-DDB5-4B61-9171-09C6DAD1679F}">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9BE00C0A-465C-465F-9E3C-BAFB79234EB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E3460B1-7652-4452-A75B-023113634AF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FEB2BA7-2773-409D-B8A7-336CC0312CAC}">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C3E777A3-2402-4660-A317-CF09296C722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F208BB9A-DBC1-40C4-9327-6C6FF0FBC4B8}">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D233A897-32A3-4F21-B3CD-9891EC7FEEB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52FE4294-6E72-4320-8703-8FC2C7ED2F2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A9FA3362-3B80-43FA-A75F-37E477A94BC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tc={98B575DC-53E8-4AC9-B9F2-EDB6AB0C1642}</author>
    <author>tc={D5359158-6E2B-4564-B8EA-FC3DAEB4A5D3}</author>
    <author>tc={1D0B4D35-9886-433B-AAE9-8C8EE1E7E380}</author>
  </authors>
  <commentList>
    <comment ref="C4" authorId="0" shapeId="0" xr:uid="{98B575DC-53E8-4AC9-B9F2-EDB6AB0C1642}">
      <text>
        <t>[Threaded comment]
Your version of Excel allows you to read this threaded comment; however, any edits to it will get removed if the file is opened in a newer version of Excel. Learn more: https://go.microsoft.com/fwlink/?linkid=870924
Comment:
    Note; this will not be used in narrative in ledger.  It is purely for identifying the transaction on the Barclaycard statement</t>
      </text>
    </comment>
    <comment ref="K4" authorId="1" shapeId="0" xr:uid="{D5359158-6E2B-4564-B8EA-FC3DAEB4A5D3}">
      <text>
        <t>[Threaded comment]
Your version of Excel allows you to read this threaded comment; however, any edits to it will get removed if the file is opened in a newer version of Excel. Learn more: https://go.microsoft.com/fwlink/?linkid=870924
Comment:
    Note; this will not be used in narrative in ledger.  It is purely for identifying the transaction on the Barclaycard statement</t>
      </text>
    </comment>
    <comment ref="J5" authorId="2" shapeId="0" xr:uid="{1D0B4D35-9886-433B-AAE9-8C8EE1E7E380}">
      <text>
        <t>[Threaded comment]
Your version of Excel allows you to read this threaded comment; however, any edits to it will get removed if the file is opened in a newer version of Excel. Learn more: https://go.microsoft.com/fwlink/?linkid=870924
Comment:
    This will be the narrative that appears in your ledger code (CC represents spend is from credit card)
Reply:
    Field length 255 chars</t>
      </text>
    </comment>
  </commentList>
</comments>
</file>

<file path=xl/sharedStrings.xml><?xml version="1.0" encoding="utf-8"?>
<sst xmlns="http://schemas.openxmlformats.org/spreadsheetml/2006/main" count="999" uniqueCount="207">
  <si>
    <t>BARCLAYCARD SUBMISSION</t>
  </si>
  <si>
    <t>Cardholder to complete all fields in green</t>
  </si>
  <si>
    <t>Journal Lines</t>
  </si>
  <si>
    <t>Transaction date (per statement)</t>
  </si>
  <si>
    <t>Enter full ledger code with components of code separated by a "/" e.g. 200/4401/20005</t>
  </si>
  <si>
    <t>Don’t update</t>
  </si>
  <si>
    <t>Enter the gross amounts as NEGATIVE FIGURES (Please don't change format of cell)</t>
  </si>
  <si>
    <t>Select the appropriate vat code</t>
  </si>
  <si>
    <t>Enter "CC" followed by description of the expenditure &amp; supplier separated by a "/"</t>
  </si>
  <si>
    <t>Cardholder name</t>
  </si>
  <si>
    <t>Ledger Code</t>
  </si>
  <si>
    <t>Fund</t>
  </si>
  <si>
    <t>Gross Amount</t>
  </si>
  <si>
    <t>VAT Code</t>
  </si>
  <si>
    <t>Vat Amount</t>
  </si>
  <si>
    <t>Reference</t>
  </si>
  <si>
    <t>Narrative</t>
  </si>
  <si>
    <t>611/4200/61106</t>
  </si>
  <si>
    <t>O</t>
  </si>
  <si>
    <t>MJC</t>
  </si>
  <si>
    <t>CC/OYI festive campaign advert (SEP)/Facebook</t>
  </si>
  <si>
    <t>Statement Period (12th - 11th each month):</t>
  </si>
  <si>
    <t>595/4200/59510</t>
  </si>
  <si>
    <t>CC/OYI festive campaign advert (JWS)/Google</t>
  </si>
  <si>
    <t>11/12/2023-09/01/2024</t>
  </si>
  <si>
    <t>CC/OYI Other advert (SEP)/Facebook</t>
  </si>
  <si>
    <t>611/4200/61111</t>
  </si>
  <si>
    <t>S</t>
  </si>
  <si>
    <t>CC/iStock subscription/iStock</t>
  </si>
  <si>
    <t>CC/OYI festive campaign advert (SEP)/Google</t>
  </si>
  <si>
    <t>CC/OYI festive campaign advert (JWS)/Facebook</t>
  </si>
  <si>
    <t>595/4200/61106</t>
  </si>
  <si>
    <t>TOTAL</t>
  </si>
  <si>
    <t>System Lines</t>
  </si>
  <si>
    <t>Enter Statement date (11th of each month)</t>
  </si>
  <si>
    <t>Enter Total Amount of all transactions as per Statement as NEGATIVE FIGURE (don't change format of cell)</t>
  </si>
  <si>
    <t>Enter "BCARD COMMERCIAL" followed by "/" Cardholder name</t>
  </si>
  <si>
    <t>System Source Code</t>
  </si>
  <si>
    <t>Statement Date</t>
  </si>
  <si>
    <t>Fund Code</t>
  </si>
  <si>
    <t>Amount</t>
  </si>
  <si>
    <t>VAT Amount</t>
  </si>
  <si>
    <t>Match Desc1</t>
  </si>
  <si>
    <t>Total spend per Statement</t>
  </si>
  <si>
    <t>sys010</t>
  </si>
  <si>
    <t>DIFFERENCE</t>
  </si>
  <si>
    <t>Please make sure that the difference is £0.00</t>
  </si>
  <si>
    <t>JWS</t>
  </si>
  <si>
    <t>595/4202</t>
  </si>
  <si>
    <t>CC / Sellotape / WHSmith</t>
  </si>
  <si>
    <t>595/4220</t>
  </si>
  <si>
    <t>E</t>
  </si>
  <si>
    <t>CC / Stamps / Royal Mail</t>
  </si>
  <si>
    <t>12/12/2023-11/01/2024</t>
  </si>
  <si>
    <t>CC / OYI Festive - JWS December 2023, OYI Festive - SEP December 2023 (50/50 Split cost £39.04 to 611/4200/61106 &amp; 595/4200/59510/ Spotify</t>
  </si>
  <si>
    <t>CC / OYI Festive - JWS December 2023, OYI Festive - SEP December 2023 (50/50 Split cost £72.1 to 611/4200/61106 &amp; 595/4200/59510/ Spotify</t>
  </si>
  <si>
    <t>CC / OYI Festive - JWS December 2023, OYI Festive - SEP December 2023 (50/50 Split cost £103.42 to 611/4200/61106 &amp; 595/4200/59510/ Spotify</t>
  </si>
  <si>
    <t>CC / OYI Festive - JWS December 2023, OYI Festive - SEP December 2023 (50/50 Split cost £261.8 to 611/4200/61106 &amp; 595/4200/59510/ Spotify</t>
  </si>
  <si>
    <t>CC / OYI Festive - JWS December 2023, OYI Festive - SEP December 2023 (50/50 Split cost £251.62 to 611/4200/61106 &amp; 595/4200/59510/ Spotify</t>
  </si>
  <si>
    <t>CC / OYI Festive - JWS December 2023, OYI Festive - SEP December 2023 (50/50 Split cost £57.15 to 611/4200/61106 &amp; 595/4200/59510/ Spotify</t>
  </si>
  <si>
    <t>611/4014/61120</t>
  </si>
  <si>
    <t>CC / Safety Gloves / Safety Gloves.co.uk</t>
  </si>
  <si>
    <t>CC / A4 paper / Amazon</t>
  </si>
  <si>
    <t>CC / A4 notebook, A5 notebook, coffee, C4 envelopes / Amazon</t>
  </si>
  <si>
    <t>CC / OYI Festive - JWS December 2023, OYI Festive - SEP December 2023 (50/50 Split cost £520.25 to 611/4200/61106 &amp; 595/4200/59510/ Spotify</t>
  </si>
  <si>
    <t>JWS1</t>
  </si>
  <si>
    <t>Card Type:</t>
  </si>
  <si>
    <t>Barclaycard - Procurement Card</t>
  </si>
  <si>
    <t>Cardholder:</t>
  </si>
  <si>
    <t>Statement period</t>
  </si>
  <si>
    <t>from:</t>
  </si>
  <si>
    <t>to:</t>
  </si>
  <si>
    <t>Please record details of all transactions made in the statement period and ensure they match the transactions on your statement (and the total amount agrees to the total on your statement)</t>
  </si>
  <si>
    <t>Transaction date</t>
  </si>
  <si>
    <t>VAT</t>
  </si>
  <si>
    <t>Gross</t>
  </si>
  <si>
    <t>Net</t>
  </si>
  <si>
    <t>General Ledger Code</t>
  </si>
  <si>
    <t>SHBC Department  incurring the expenditure</t>
  </si>
  <si>
    <t>Description of the expenditure</t>
  </si>
  <si>
    <t>Supplier name</t>
  </si>
  <si>
    <t>Merchant Category</t>
  </si>
  <si>
    <t>Code</t>
  </si>
  <si>
    <t>Made up of cost centre and detail code and optionally classification code (separated by a /)</t>
  </si>
  <si>
    <t>£</t>
  </si>
  <si>
    <t>Finance</t>
  </si>
  <si>
    <t>VAT efile spreadsheet</t>
  </si>
  <si>
    <t>PWC</t>
  </si>
  <si>
    <t>Fees</t>
  </si>
  <si>
    <t>Total:</t>
  </si>
  <si>
    <t>VAT codes:</t>
  </si>
  <si>
    <t>Exempt</t>
  </si>
  <si>
    <t>Outside Scope</t>
  </si>
  <si>
    <t>Standard rate (20%)</t>
  </si>
  <si>
    <t>R</t>
  </si>
  <si>
    <t>Reduced rate (5%)</t>
  </si>
  <si>
    <t>Z</t>
  </si>
  <si>
    <t>Zero Rated</t>
  </si>
  <si>
    <t>I &amp; D</t>
  </si>
  <si>
    <t>Painting supplies</t>
  </si>
  <si>
    <t>B &amp; M</t>
  </si>
  <si>
    <t>General retail and wholesale</t>
  </si>
  <si>
    <t>Family Support Team - Afghan Resettlement Scheme</t>
  </si>
  <si>
    <t>Removals for LAHF family</t>
  </si>
  <si>
    <t>man also van</t>
  </si>
  <si>
    <t>Mail and courier services</t>
  </si>
  <si>
    <t>Taxi transport for LAHF fmily from hotel to new property</t>
  </si>
  <si>
    <t>local car service</t>
  </si>
  <si>
    <t>Travel - air/rail/road</t>
  </si>
  <si>
    <t>amazon voucher for home furnishings</t>
  </si>
  <si>
    <t>amazon</t>
  </si>
  <si>
    <t>Miscellaneous / Other</t>
  </si>
  <si>
    <t>Family Support Team - Family Support Programme</t>
  </si>
  <si>
    <t>tesco shopping voucher - funded by Henry Smith charity</t>
  </si>
  <si>
    <t>Tesco</t>
  </si>
  <si>
    <t>Enter the gross amounts (negative figures)</t>
  </si>
  <si>
    <t>214/4020</t>
  </si>
  <si>
    <t>CC /Sainsbury's Refreshments for Surrey Leaders' Meeting</t>
  </si>
  <si>
    <t>448/4020</t>
  </si>
  <si>
    <t xml:space="preserve">CC / </t>
  </si>
  <si>
    <t>11/12/2023-12/01/2024</t>
  </si>
  <si>
    <t>CC /</t>
  </si>
  <si>
    <t>Enter Total Amount of all transactions as per Statement (negative figure)</t>
  </si>
  <si>
    <t xml:space="preserve">BCARD COMMERCIAL </t>
  </si>
  <si>
    <t>BCARD COMMERCIAL</t>
  </si>
  <si>
    <t>140/2001/00140</t>
  </si>
  <si>
    <t>Parking Services</t>
  </si>
  <si>
    <t>Allen Keys for the pay stations in our car parks</t>
  </si>
  <si>
    <t>Office stationery, equipment and supplies</t>
  </si>
  <si>
    <t>110/4310</t>
  </si>
  <si>
    <t>Theatre</t>
  </si>
  <si>
    <t>Ecologi Donations (collected by theatre)</t>
  </si>
  <si>
    <t>Ecologi</t>
  </si>
  <si>
    <t>110/4020</t>
  </si>
  <si>
    <t>Battery Box and Tester</t>
  </si>
  <si>
    <t>Costco</t>
  </si>
  <si>
    <t>Miscellaneous industrial / commercial supplies</t>
  </si>
  <si>
    <t>Chafing Gel Fuel</t>
  </si>
  <si>
    <t>114/4020</t>
  </si>
  <si>
    <t>Food for Panto Company Meal</t>
  </si>
  <si>
    <t>Catering and catering supplies</t>
  </si>
  <si>
    <t>Food/Supplies for Panto Company Meal</t>
  </si>
  <si>
    <t>Decorations for Panto 2024</t>
  </si>
  <si>
    <t>Longacres</t>
  </si>
  <si>
    <t>114/4207</t>
  </si>
  <si>
    <t>Facebook Marketing Costs (Panto)</t>
  </si>
  <si>
    <t>Meta</t>
  </si>
  <si>
    <t>Print and advertising</t>
  </si>
  <si>
    <t>112/4207</t>
  </si>
  <si>
    <t>Facebook Marketing Costs (Shows)</t>
  </si>
  <si>
    <t>Christmas Tree (for 2024 onwards)</t>
  </si>
  <si>
    <t>Christmas Tree World Ltd</t>
  </si>
  <si>
    <t>Courier Return of Costume Bags</t>
  </si>
  <si>
    <t>Hermes Parcelnet Ltd (Evri)</t>
  </si>
  <si>
    <t>370 /</t>
  </si>
  <si>
    <t>2120 /</t>
  </si>
  <si>
    <t>Housing</t>
  </si>
  <si>
    <t>Travelodge Interim Placement</t>
  </si>
  <si>
    <t>Travelodge</t>
  </si>
  <si>
    <t>Hotels and accomodation</t>
  </si>
  <si>
    <t>370/4020/37030</t>
  </si>
  <si>
    <t>housing</t>
  </si>
  <si>
    <t>coffee with potential new resident</t>
  </si>
  <si>
    <t>keeylys high cross barista bar</t>
  </si>
  <si>
    <t>Restaurants and bars</t>
  </si>
  <si>
    <t>cleaning stuff for toilets</t>
  </si>
  <si>
    <t>waitrose</t>
  </si>
  <si>
    <t>Cleaning services and supplies</t>
  </si>
  <si>
    <t>new plug for hoover</t>
  </si>
  <si>
    <t>screwfix</t>
  </si>
  <si>
    <t>Receipt</t>
  </si>
  <si>
    <t>Number</t>
  </si>
  <si>
    <t>FRONT</t>
  </si>
  <si>
    <t>Monthly Spotify</t>
  </si>
  <si>
    <t>Spotify</t>
  </si>
  <si>
    <t>Skip Hire</t>
  </si>
  <si>
    <t>R Collard</t>
  </si>
  <si>
    <t>Estate and garden services</t>
  </si>
  <si>
    <t>LED Light fittings</t>
  </si>
  <si>
    <t>Panelhut</t>
  </si>
  <si>
    <t>Radio earpieces</t>
  </si>
  <si>
    <t>Earpiecehub</t>
  </si>
  <si>
    <t>370/2120/37011</t>
  </si>
  <si>
    <t>B &amp; B placement at Travelodge</t>
  </si>
  <si>
    <t>Accommodation</t>
  </si>
  <si>
    <t>C05/9821</t>
  </si>
  <si>
    <t>Stage 1 payment for vehicle crossover application</t>
  </si>
  <si>
    <t>Surrey CC</t>
  </si>
  <si>
    <t>Statutory Bodies</t>
  </si>
  <si>
    <t>03.01.24</t>
  </si>
  <si>
    <t>Enviromental</t>
  </si>
  <si>
    <t>Helmet Chainsaw PPE</t>
  </si>
  <si>
    <t>DD Hire Services</t>
  </si>
  <si>
    <t>Business clothing and footwear</t>
  </si>
  <si>
    <t>Trouser Chainsaw PPE</t>
  </si>
  <si>
    <t>04.01.24</t>
  </si>
  <si>
    <t>Recreation &amp; Leisure</t>
  </si>
  <si>
    <t>2xpunction repair SANGS vehicle</t>
  </si>
  <si>
    <t xml:space="preserve">Merityre Specialists </t>
  </si>
  <si>
    <t>Vehicles, servicing and spares</t>
  </si>
  <si>
    <t>H&amp;S</t>
  </si>
  <si>
    <t xml:space="preserve">Rise and Fall desk </t>
  </si>
  <si>
    <t>Wayfair</t>
  </si>
  <si>
    <t>22/12/0223</t>
  </si>
  <si>
    <t>P&amp;ED</t>
  </si>
  <si>
    <t xml:space="preserve">Mailchimp Order </t>
  </si>
  <si>
    <t>Mailchimp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</si>
</sst>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_ ;[Red]\-#,##0.00\ "/>
    <numFmt numFmtId="165" formatCode="[$-409]d\-mmm\-yy;@"/>
    <numFmt numFmtId="166" formatCode="00"/>
    <numFmt numFmtId="167" formatCode="#,##0.00_ ;\-#,##0.00\ "/>
  </numFmts>
  <fonts count="35"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theme="1"/>
      <name val="Arial Black"/>
      <family val="2"/>
    </font>
    <font>
      <sz val="14"/>
      <color theme="1"/>
      <name val="Arial Black"/>
      <family val="2"/>
    </font>
    <font>
      <b/>
      <sz val="14"/>
      <color rgb="FFFF0000"/>
      <name val="Arial Black"/>
      <family val="2"/>
    </font>
    <font>
      <b/>
      <sz val="14"/>
      <color rgb="FF263692"/>
      <name val="Arial Black"/>
      <family val="2"/>
    </font>
    <font>
      <sz val="14"/>
      <name val="Arial Black"/>
      <family val="2"/>
    </font>
    <font>
      <b/>
      <u/>
      <sz val="14"/>
      <name val="Arial Black"/>
      <family val="2"/>
    </font>
    <font>
      <b/>
      <sz val="14"/>
      <name val="Arial Black"/>
      <family val="2"/>
    </font>
    <font>
      <sz val="9"/>
      <color indexed="81"/>
      <name val="Tahoma"/>
      <charset val="1"/>
    </font>
    <font>
      <b/>
      <sz val="18"/>
      <color theme="1"/>
      <name val="Aptos Narrow"/>
      <family val="2"/>
      <scheme val="minor"/>
    </font>
    <font>
      <b/>
      <sz val="12.1"/>
      <color theme="1"/>
      <name val="Arial"/>
      <family val="2"/>
    </font>
    <font>
      <b/>
      <sz val="12"/>
      <color rgb="FFFF0000"/>
      <name val="Aptos Narrow"/>
      <family val="2"/>
      <scheme val="minor"/>
    </font>
    <font>
      <b/>
      <sz val="12.1"/>
      <color rgb="FF263692"/>
      <name val="Arial"/>
      <family val="2"/>
    </font>
    <font>
      <sz val="11"/>
      <name val="Aptos Narrow"/>
      <family val="2"/>
      <scheme val="minor"/>
    </font>
    <font>
      <b/>
      <sz val="12"/>
      <color rgb="FFFF0000"/>
      <name val="Arial"/>
      <family val="2"/>
    </font>
    <font>
      <b/>
      <u/>
      <sz val="12"/>
      <name val="Arial"/>
      <family val="2"/>
    </font>
    <font>
      <b/>
      <sz val="12"/>
      <name val="Arial"/>
      <family val="2"/>
    </font>
    <font>
      <b/>
      <sz val="14"/>
      <name val="Arial"/>
      <family val="2"/>
    </font>
    <font>
      <sz val="14"/>
      <name val="Arial"/>
      <family val="2"/>
    </font>
    <font>
      <b/>
      <sz val="9"/>
      <name val="Arial"/>
      <family val="2"/>
    </font>
    <font>
      <sz val="10"/>
      <name val="Arial"/>
      <family val="2"/>
    </font>
    <font>
      <sz val="9"/>
      <name val="Arial"/>
      <family val="2"/>
    </font>
    <font>
      <sz val="12"/>
      <name val="Arial"/>
      <family val="2"/>
    </font>
    <font>
      <b/>
      <sz val="10"/>
      <name val="Arial"/>
      <family val="2"/>
    </font>
    <font>
      <sz val="10"/>
      <name val="Arial"/>
    </font>
    <font>
      <sz val="10"/>
      <name val="Times New Roman"/>
    </font>
    <font>
      <sz val="14"/>
      <name val="Times New Roman"/>
      <family val="1"/>
    </font>
    <font>
      <sz val="10"/>
      <name val="Times New Roman"/>
      <family val="1"/>
    </font>
    <font>
      <sz val="12"/>
      <name val="Times New Roman"/>
      <family val="1"/>
    </font>
    <font>
      <sz val="11"/>
      <name val="Calibri"/>
      <family val="2"/>
    </font>
    <font>
      <sz val="14"/>
      <color rgb="FFFF0000"/>
      <name val="Arial"/>
      <family val="2"/>
    </font>
    <font>
      <sz val="14"/>
      <color rgb="FFFF0000"/>
      <name val="Times New Roman"/>
      <family val="1"/>
    </font>
    <font>
      <sz val="14"/>
      <color rgb="FF242424"/>
      <name val="Aptos Narrow"/>
      <family val="2"/>
      <scheme val="minor"/>
    </font>
  </fonts>
  <fills count="10">
    <fill>
      <patternFill patternType="none"/>
    </fill>
    <fill>
      <patternFill patternType="gray125"/>
    </fill>
    <fill>
      <patternFill patternType="solid">
        <fgColor rgb="FFFFC000"/>
        <bgColor indexed="64"/>
      </patternFill>
    </fill>
    <fill>
      <patternFill patternType="solid">
        <fgColor theme="0" tint="-0.499984740745262"/>
        <bgColor indexed="64"/>
      </patternFill>
    </fill>
    <fill>
      <patternFill patternType="solid">
        <fgColor rgb="FF99FF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theme="0" tint="-0.14996795556505021"/>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6" fillId="0" borderId="0"/>
    <xf numFmtId="0" fontId="27" fillId="0" borderId="0"/>
    <xf numFmtId="0" fontId="29" fillId="0" borderId="0"/>
  </cellStyleXfs>
  <cellXfs count="275">
    <xf numFmtId="0" fontId="0" fillId="0" borderId="0" xfId="0"/>
    <xf numFmtId="0" fontId="3" fillId="2" borderId="0" xfId="0" applyFont="1" applyFill="1"/>
    <xf numFmtId="0" fontId="4" fillId="3" borderId="0" xfId="0" applyFont="1" applyFill="1"/>
    <xf numFmtId="0" fontId="3" fillId="0" borderId="0" xfId="0" applyFont="1"/>
    <xf numFmtId="0" fontId="4" fillId="0" borderId="0" xfId="0" applyFont="1"/>
    <xf numFmtId="14" fontId="4" fillId="0" borderId="0" xfId="0" applyNumberFormat="1" applyFont="1"/>
    <xf numFmtId="0" fontId="5" fillId="0" borderId="0" xfId="0" applyFont="1"/>
    <xf numFmtId="0" fontId="6" fillId="0" borderId="0" xfId="0" applyFont="1" applyAlignment="1">
      <alignment horizontal="left" vertical="center"/>
    </xf>
    <xf numFmtId="0" fontId="5" fillId="0" borderId="0" xfId="0" applyFont="1" applyAlignment="1">
      <alignment wrapText="1"/>
    </xf>
    <xf numFmtId="0" fontId="4" fillId="4" borderId="0" xfId="0" applyFont="1" applyFill="1"/>
    <xf numFmtId="14" fontId="4" fillId="4" borderId="1" xfId="0" applyNumberFormat="1" applyFont="1" applyFill="1" applyBorder="1"/>
    <xf numFmtId="49" fontId="4" fillId="4" borderId="1" xfId="1" quotePrefix="1" applyNumberFormat="1" applyFont="1" applyFill="1" applyBorder="1"/>
    <xf numFmtId="0" fontId="4" fillId="5" borderId="1" xfId="0" applyFont="1" applyFill="1" applyBorder="1"/>
    <xf numFmtId="164" fontId="7" fillId="4" borderId="1" xfId="1" applyNumberFormat="1" applyFont="1" applyFill="1" applyBorder="1"/>
    <xf numFmtId="43" fontId="4" fillId="4" borderId="1" xfId="1" applyFont="1" applyFill="1" applyBorder="1"/>
    <xf numFmtId="0" fontId="4" fillId="4" borderId="1" xfId="0" applyFont="1" applyFill="1" applyBorder="1"/>
    <xf numFmtId="14" fontId="4" fillId="4" borderId="0" xfId="0" applyNumberFormat="1" applyFont="1" applyFill="1"/>
    <xf numFmtId="164" fontId="4" fillId="4" borderId="1" xfId="1" applyNumberFormat="1" applyFont="1" applyFill="1" applyBorder="1"/>
    <xf numFmtId="43" fontId="4" fillId="4" borderId="1" xfId="1" quotePrefix="1" applyFont="1" applyFill="1" applyBorder="1"/>
    <xf numFmtId="43" fontId="3" fillId="4" borderId="1" xfId="1" applyFont="1" applyFill="1" applyBorder="1"/>
    <xf numFmtId="0" fontId="3" fillId="2" borderId="2" xfId="0" applyFont="1" applyFill="1" applyBorder="1" applyAlignment="1">
      <alignment horizontal="right"/>
    </xf>
    <xf numFmtId="164" fontId="3" fillId="2" borderId="3" xfId="0" applyNumberFormat="1" applyFont="1" applyFill="1" applyBorder="1"/>
    <xf numFmtId="0" fontId="8" fillId="0" borderId="4" xfId="0" applyFont="1" applyBorder="1"/>
    <xf numFmtId="0" fontId="9" fillId="0" borderId="4" xfId="0" applyFont="1" applyBorder="1"/>
    <xf numFmtId="0" fontId="4" fillId="5" borderId="0" xfId="0" applyFont="1" applyFill="1"/>
    <xf numFmtId="0" fontId="4" fillId="5" borderId="0" xfId="0" quotePrefix="1" applyFont="1" applyFill="1" applyAlignment="1">
      <alignment horizontal="right"/>
    </xf>
    <xf numFmtId="164" fontId="4" fillId="4" borderId="0" xfId="0" applyNumberFormat="1" applyFont="1" applyFill="1"/>
    <xf numFmtId="0" fontId="4" fillId="4" borderId="0" xfId="0" applyFont="1" applyFill="1" applyAlignment="1">
      <alignment horizontal="left"/>
    </xf>
    <xf numFmtId="0" fontId="4" fillId="6" borderId="0" xfId="0" applyFont="1" applyFill="1"/>
    <xf numFmtId="43" fontId="4" fillId="6" borderId="0" xfId="0" applyNumberFormat="1" applyFont="1" applyFill="1"/>
    <xf numFmtId="0" fontId="11" fillId="2" borderId="0" xfId="0" applyFont="1" applyFill="1"/>
    <xf numFmtId="0" fontId="0" fillId="3" borderId="0" xfId="0" applyFill="1"/>
    <xf numFmtId="0" fontId="12" fillId="0" borderId="0" xfId="0" applyFont="1"/>
    <xf numFmtId="14" fontId="0" fillId="0" borderId="0" xfId="0" applyNumberFormat="1"/>
    <xf numFmtId="0" fontId="13" fillId="0" borderId="0" xfId="0" applyFont="1"/>
    <xf numFmtId="0" fontId="14" fillId="0" borderId="0" xfId="0" applyFont="1" applyAlignment="1">
      <alignment horizontal="left" vertical="center"/>
    </xf>
    <xf numFmtId="0" fontId="13" fillId="0" borderId="0" xfId="0" applyFont="1" applyAlignment="1">
      <alignment wrapText="1"/>
    </xf>
    <xf numFmtId="0" fontId="2" fillId="0" borderId="0" xfId="0" applyFont="1"/>
    <xf numFmtId="0" fontId="0" fillId="4" borderId="0" xfId="0" applyFill="1"/>
    <xf numFmtId="14" fontId="0" fillId="4" borderId="1" xfId="0" applyNumberFormat="1" applyFill="1" applyBorder="1"/>
    <xf numFmtId="49" fontId="0" fillId="4" borderId="1" xfId="1" quotePrefix="1" applyNumberFormat="1" applyFont="1" applyFill="1" applyBorder="1"/>
    <xf numFmtId="0" fontId="0" fillId="5" borderId="1" xfId="0" applyFill="1" applyBorder="1"/>
    <xf numFmtId="164" fontId="15" fillId="4" borderId="1" xfId="1" applyNumberFormat="1" applyFont="1" applyFill="1" applyBorder="1"/>
    <xf numFmtId="43" fontId="0" fillId="4" borderId="1" xfId="1" applyFont="1" applyFill="1" applyBorder="1"/>
    <xf numFmtId="0" fontId="0" fillId="4" borderId="1" xfId="0" applyFill="1" applyBorder="1"/>
    <xf numFmtId="14" fontId="0" fillId="4" borderId="0" xfId="0" applyNumberFormat="1" applyFill="1"/>
    <xf numFmtId="164" fontId="0" fillId="4" borderId="1" xfId="1" applyNumberFormat="1" applyFont="1" applyFill="1" applyBorder="1"/>
    <xf numFmtId="43" fontId="2" fillId="4" borderId="1" xfId="1" applyFont="1" applyFill="1" applyBorder="1"/>
    <xf numFmtId="0" fontId="2" fillId="2" borderId="2" xfId="0" applyFont="1" applyFill="1" applyBorder="1" applyAlignment="1">
      <alignment horizontal="right"/>
    </xf>
    <xf numFmtId="0" fontId="2" fillId="2" borderId="3" xfId="0" applyFont="1" applyFill="1" applyBorder="1"/>
    <xf numFmtId="0" fontId="16" fillId="0" borderId="0" xfId="0" applyFont="1"/>
    <xf numFmtId="0" fontId="17" fillId="0" borderId="4" xfId="0" applyFont="1" applyBorder="1"/>
    <xf numFmtId="0" fontId="18" fillId="0" borderId="4" xfId="0" applyFont="1" applyBorder="1"/>
    <xf numFmtId="0" fontId="0" fillId="5" borderId="0" xfId="0" applyFill="1"/>
    <xf numFmtId="0" fontId="0" fillId="5" borderId="0" xfId="0" quotePrefix="1" applyFill="1" applyAlignment="1">
      <alignment horizontal="right"/>
    </xf>
    <xf numFmtId="164" fontId="0" fillId="4" borderId="0" xfId="0" applyNumberFormat="1" applyFill="1"/>
    <xf numFmtId="0" fontId="0" fillId="4" borderId="0" xfId="0" applyFill="1" applyAlignment="1">
      <alignment horizontal="left"/>
    </xf>
    <xf numFmtId="0" fontId="0" fillId="6" borderId="0" xfId="0" applyFill="1"/>
    <xf numFmtId="43" fontId="0" fillId="6" borderId="0" xfId="0" applyNumberFormat="1" applyFill="1"/>
    <xf numFmtId="0" fontId="19" fillId="2" borderId="1" xfId="0" applyFont="1" applyFill="1" applyBorder="1"/>
    <xf numFmtId="0" fontId="20" fillId="2" borderId="5" xfId="0" applyFont="1" applyFill="1" applyBorder="1" applyAlignment="1" applyProtection="1">
      <alignment horizontal="center"/>
      <protection locked="0"/>
    </xf>
    <xf numFmtId="0" fontId="20" fillId="2" borderId="6" xfId="0" applyFont="1" applyFill="1" applyBorder="1" applyAlignment="1" applyProtection="1">
      <alignment horizontal="center"/>
      <protection locked="0"/>
    </xf>
    <xf numFmtId="0" fontId="20" fillId="0" borderId="7" xfId="0" applyFont="1" applyBorder="1"/>
    <xf numFmtId="0" fontId="19" fillId="0" borderId="7" xfId="0" applyFont="1" applyBorder="1"/>
    <xf numFmtId="0" fontId="20" fillId="0" borderId="0" xfId="0" applyFont="1"/>
    <xf numFmtId="0" fontId="19" fillId="2" borderId="8" xfId="0" applyFont="1" applyFill="1" applyBorder="1"/>
    <xf numFmtId="0" fontId="19" fillId="0" borderId="0" xfId="0" applyFont="1"/>
    <xf numFmtId="0" fontId="19" fillId="2" borderId="9" xfId="0" applyFont="1" applyFill="1" applyBorder="1" applyAlignment="1">
      <alignment horizontal="center" wrapText="1"/>
    </xf>
    <xf numFmtId="0" fontId="19" fillId="2" borderId="10" xfId="0" applyFont="1" applyFill="1" applyBorder="1" applyAlignment="1">
      <alignment horizontal="right"/>
    </xf>
    <xf numFmtId="165" fontId="19" fillId="2" borderId="9" xfId="0" applyNumberFormat="1" applyFont="1" applyFill="1" applyBorder="1" applyAlignment="1" applyProtection="1">
      <alignment horizontal="center"/>
      <protection locked="0"/>
    </xf>
    <xf numFmtId="15" fontId="20" fillId="0" borderId="0" xfId="0" applyNumberFormat="1" applyFont="1"/>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center" wrapText="1"/>
    </xf>
    <xf numFmtId="0" fontId="19" fillId="0" borderId="16" xfId="0" applyFont="1" applyBorder="1" applyAlignment="1">
      <alignment horizontal="center" vertical="center" wrapText="1"/>
    </xf>
    <xf numFmtId="0" fontId="19" fillId="0" borderId="9"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19" fillId="0" borderId="17" xfId="0" applyFont="1" applyBorder="1" applyAlignment="1">
      <alignment horizontal="center"/>
    </xf>
    <xf numFmtId="0" fontId="19" fillId="0" borderId="9"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20" fillId="0" borderId="0" xfId="0" applyFont="1" applyAlignment="1">
      <alignment horizontal="center"/>
    </xf>
    <xf numFmtId="0" fontId="19" fillId="0" borderId="20" xfId="0" applyFont="1" applyBorder="1" applyAlignment="1">
      <alignment horizontal="center" vertical="center" wrapText="1"/>
    </xf>
    <xf numFmtId="0" fontId="19" fillId="0" borderId="21" xfId="0" applyFont="1" applyBorder="1" applyAlignment="1">
      <alignment horizontal="center"/>
    </xf>
    <xf numFmtId="0" fontId="21" fillId="0" borderId="1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20" fillId="0" borderId="25" xfId="0" applyFont="1" applyBorder="1" applyAlignment="1">
      <alignment horizontal="center"/>
    </xf>
    <xf numFmtId="0" fontId="21" fillId="0" borderId="2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20" fillId="0" borderId="28" xfId="0" applyFont="1" applyBorder="1"/>
    <xf numFmtId="0" fontId="20" fillId="0" borderId="25" xfId="0" applyFont="1" applyBorder="1"/>
    <xf numFmtId="0" fontId="20" fillId="0" borderId="26" xfId="0" applyFont="1" applyBorder="1"/>
    <xf numFmtId="0" fontId="20" fillId="0" borderId="26" xfId="0" applyFont="1" applyBorder="1" applyAlignment="1">
      <alignment horizontal="center"/>
    </xf>
    <xf numFmtId="0" fontId="20" fillId="0" borderId="11" xfId="0" applyFont="1" applyBorder="1" applyAlignment="1">
      <alignment horizontal="center"/>
    </xf>
    <xf numFmtId="0" fontId="20" fillId="0" borderId="24" xfId="0" applyFont="1" applyBorder="1" applyAlignment="1">
      <alignment horizontal="center"/>
    </xf>
    <xf numFmtId="14" fontId="22" fillId="0" borderId="29" xfId="0" applyNumberFormat="1" applyFont="1" applyBorder="1" applyProtection="1">
      <protection locked="0"/>
    </xf>
    <xf numFmtId="0" fontId="22" fillId="0" borderId="1" xfId="0" applyFont="1" applyBorder="1" applyAlignment="1" applyProtection="1">
      <alignment horizontal="center"/>
      <protection locked="0"/>
    </xf>
    <xf numFmtId="4" fontId="0" fillId="0" borderId="1" xfId="0" applyNumberFormat="1" applyBorder="1" applyProtection="1">
      <protection locked="0"/>
    </xf>
    <xf numFmtId="4" fontId="0" fillId="0" borderId="1" xfId="0" applyNumberFormat="1" applyBorder="1"/>
    <xf numFmtId="4" fontId="22" fillId="0" borderId="1" xfId="0" applyNumberFormat="1" applyFont="1" applyBorder="1"/>
    <xf numFmtId="1" fontId="22" fillId="0" borderId="1" xfId="0" applyNumberFormat="1" applyFont="1" applyBorder="1"/>
    <xf numFmtId="1" fontId="23" fillId="0" borderId="1" xfId="0" applyNumberFormat="1" applyFont="1" applyBorder="1"/>
    <xf numFmtId="0" fontId="19" fillId="7" borderId="30" xfId="0" applyFont="1" applyFill="1" applyBorder="1" applyAlignment="1">
      <alignment horizontal="center"/>
    </xf>
    <xf numFmtId="0" fontId="19" fillId="7" borderId="31" xfId="0" applyFont="1" applyFill="1" applyBorder="1" applyAlignment="1">
      <alignment horizontal="center"/>
    </xf>
    <xf numFmtId="4" fontId="19" fillId="7" borderId="32" xfId="0" applyNumberFormat="1" applyFont="1" applyFill="1" applyBorder="1"/>
    <xf numFmtId="1" fontId="20" fillId="8" borderId="33" xfId="0" applyNumberFormat="1" applyFont="1" applyFill="1" applyBorder="1" applyAlignment="1">
      <alignment horizontal="center"/>
    </xf>
    <xf numFmtId="1" fontId="20" fillId="8" borderId="34" xfId="0" applyNumberFormat="1" applyFont="1" applyFill="1" applyBorder="1" applyAlignment="1">
      <alignment horizontal="center"/>
    </xf>
    <xf numFmtId="1" fontId="20" fillId="8" borderId="31" xfId="0" applyNumberFormat="1" applyFont="1" applyFill="1" applyBorder="1" applyAlignment="1">
      <alignment horizontal="center"/>
    </xf>
    <xf numFmtId="0" fontId="20" fillId="8" borderId="32" xfId="0" applyFont="1" applyFill="1" applyBorder="1"/>
    <xf numFmtId="0" fontId="20" fillId="8" borderId="32" xfId="0" applyFont="1" applyFill="1" applyBorder="1" applyAlignment="1">
      <alignment horizontal="left"/>
    </xf>
    <xf numFmtId="0" fontId="20" fillId="8" borderId="33" xfId="0" applyFont="1" applyFill="1" applyBorder="1" applyAlignment="1">
      <alignment horizontal="left"/>
    </xf>
    <xf numFmtId="0" fontId="20" fillId="8" borderId="35" xfId="0" applyFont="1" applyFill="1" applyBorder="1" applyAlignment="1">
      <alignment horizontal="left"/>
    </xf>
    <xf numFmtId="0" fontId="24" fillId="0" borderId="0" xfId="0" applyFont="1"/>
    <xf numFmtId="0" fontId="18" fillId="0" borderId="18" xfId="0" applyFont="1" applyBorder="1" applyAlignment="1">
      <alignment horizontal="center"/>
    </xf>
    <xf numFmtId="0" fontId="18" fillId="0" borderId="16" xfId="0" applyFont="1" applyBorder="1" applyAlignment="1">
      <alignment horizontal="center"/>
    </xf>
    <xf numFmtId="0" fontId="24" fillId="0" borderId="22" xfId="0" applyFont="1" applyBorder="1"/>
    <xf numFmtId="0" fontId="24" fillId="0" borderId="20" xfId="0" applyFont="1" applyBorder="1"/>
    <xf numFmtId="0" fontId="24" fillId="0" borderId="26" xfId="0" applyFont="1" applyBorder="1"/>
    <xf numFmtId="0" fontId="24" fillId="0" borderId="24" xfId="0" applyFont="1" applyBorder="1"/>
    <xf numFmtId="0" fontId="25" fillId="0" borderId="0" xfId="0" applyFont="1" applyAlignment="1">
      <alignment horizontal="center"/>
    </xf>
    <xf numFmtId="0" fontId="19" fillId="2" borderId="1" xfId="2" applyFont="1" applyFill="1" applyBorder="1"/>
    <xf numFmtId="0" fontId="20" fillId="2" borderId="5" xfId="2" applyFont="1" applyFill="1" applyBorder="1" applyAlignment="1" applyProtection="1">
      <alignment horizontal="center"/>
      <protection locked="0"/>
    </xf>
    <xf numFmtId="0" fontId="20" fillId="2" borderId="6" xfId="2" applyFont="1" applyFill="1" applyBorder="1" applyAlignment="1" applyProtection="1">
      <alignment horizontal="center"/>
      <protection locked="0"/>
    </xf>
    <xf numFmtId="0" fontId="20" fillId="0" borderId="7" xfId="2" applyFont="1" applyBorder="1"/>
    <xf numFmtId="0" fontId="19" fillId="0" borderId="7" xfId="2" applyFont="1" applyBorder="1"/>
    <xf numFmtId="0" fontId="20" fillId="0" borderId="0" xfId="2" applyFont="1"/>
    <xf numFmtId="0" fontId="19" fillId="2" borderId="8" xfId="2" applyFont="1" applyFill="1" applyBorder="1"/>
    <xf numFmtId="0" fontId="19" fillId="0" borderId="0" xfId="2" applyFont="1"/>
    <xf numFmtId="0" fontId="19" fillId="2" borderId="9" xfId="2" applyFont="1" applyFill="1" applyBorder="1" applyAlignment="1">
      <alignment horizontal="center" wrapText="1"/>
    </xf>
    <xf numFmtId="0" fontId="19" fillId="2" borderId="10" xfId="2" applyFont="1" applyFill="1" applyBorder="1" applyAlignment="1">
      <alignment horizontal="right"/>
    </xf>
    <xf numFmtId="165" fontId="19" fillId="2" borderId="9" xfId="2" applyNumberFormat="1" applyFont="1" applyFill="1" applyBorder="1" applyAlignment="1" applyProtection="1">
      <alignment horizontal="center"/>
      <protection locked="0"/>
    </xf>
    <xf numFmtId="15" fontId="20" fillId="0" borderId="0" xfId="2" applyNumberFormat="1" applyFont="1"/>
    <xf numFmtId="0" fontId="19" fillId="0" borderId="0" xfId="2" applyFont="1" applyAlignment="1">
      <alignment horizontal="center" wrapText="1"/>
    </xf>
    <xf numFmtId="0" fontId="19" fillId="0" borderId="11" xfId="2" applyFont="1" applyBorder="1" applyAlignment="1">
      <alignment horizontal="center" wrapText="1"/>
    </xf>
    <xf numFmtId="0" fontId="19" fillId="0" borderId="12" xfId="2" applyFont="1" applyBorder="1" applyAlignment="1">
      <alignment horizontal="center" wrapText="1"/>
    </xf>
    <xf numFmtId="0" fontId="19" fillId="0" borderId="13" xfId="2" applyFont="1" applyBorder="1" applyAlignment="1">
      <alignment horizontal="center" wrapText="1"/>
    </xf>
    <xf numFmtId="0" fontId="19" fillId="0" borderId="14" xfId="2" applyFont="1" applyBorder="1" applyAlignment="1">
      <alignment horizontal="center" wrapText="1"/>
    </xf>
    <xf numFmtId="0" fontId="19" fillId="0" borderId="15" xfId="2" applyFont="1" applyBorder="1" applyAlignment="1">
      <alignment horizontal="center" wrapText="1"/>
    </xf>
    <xf numFmtId="0" fontId="19" fillId="0" borderId="16" xfId="2" applyFont="1" applyBorder="1" applyAlignment="1">
      <alignment horizontal="center" vertical="center" wrapText="1"/>
    </xf>
    <xf numFmtId="0" fontId="19" fillId="0" borderId="9" xfId="2" applyFont="1" applyBorder="1" applyAlignment="1">
      <alignment horizontal="center"/>
    </xf>
    <xf numFmtId="0" fontId="19" fillId="0" borderId="5" xfId="2" applyFont="1" applyBorder="1" applyAlignment="1">
      <alignment horizontal="center"/>
    </xf>
    <xf numFmtId="0" fontId="19" fillId="0" borderId="6" xfId="2" applyFont="1" applyBorder="1" applyAlignment="1">
      <alignment horizontal="center"/>
    </xf>
    <xf numFmtId="0" fontId="19" fillId="0" borderId="17" xfId="2" applyFont="1" applyBorder="1" applyAlignment="1">
      <alignment horizontal="center"/>
    </xf>
    <xf numFmtId="0" fontId="19" fillId="0" borderId="9" xfId="2" applyFont="1" applyBorder="1" applyAlignment="1">
      <alignment horizontal="center" vertical="center" wrapText="1"/>
    </xf>
    <xf numFmtId="0" fontId="19" fillId="0" borderId="18" xfId="2" applyFont="1" applyBorder="1" applyAlignment="1">
      <alignment horizontal="center" vertical="center" wrapText="1"/>
    </xf>
    <xf numFmtId="0" fontId="19" fillId="0" borderId="19" xfId="2" applyFont="1" applyBorder="1" applyAlignment="1">
      <alignment horizontal="center" vertical="center" wrapText="1"/>
    </xf>
    <xf numFmtId="0" fontId="20" fillId="0" borderId="0" xfId="2" applyFont="1" applyAlignment="1">
      <alignment horizontal="center"/>
    </xf>
    <xf numFmtId="0" fontId="19" fillId="0" borderId="20" xfId="2" applyFont="1" applyBorder="1" applyAlignment="1">
      <alignment horizontal="center" vertical="center" wrapText="1"/>
    </xf>
    <xf numFmtId="0" fontId="19" fillId="0" borderId="21" xfId="2" applyFont="1" applyBorder="1" applyAlignment="1">
      <alignment horizontal="center"/>
    </xf>
    <xf numFmtId="0" fontId="21" fillId="0" borderId="18"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16" xfId="2" applyFont="1" applyBorder="1" applyAlignment="1">
      <alignment horizontal="center" vertical="center" wrapText="1"/>
    </xf>
    <xf numFmtId="0" fontId="19" fillId="0" borderId="21" xfId="2" applyFont="1" applyBorder="1" applyAlignment="1">
      <alignment horizontal="center" vertical="center" wrapText="1"/>
    </xf>
    <xf numFmtId="0" fontId="19"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20" fillId="0" borderId="25" xfId="2" applyFont="1" applyBorder="1" applyAlignment="1">
      <alignment horizontal="center"/>
    </xf>
    <xf numFmtId="0" fontId="21" fillId="0" borderId="26" xfId="2" applyFont="1" applyBorder="1" applyAlignment="1">
      <alignment horizontal="center" vertical="center" wrapText="1"/>
    </xf>
    <xf numFmtId="0" fontId="21" fillId="0" borderId="11" xfId="2" applyFont="1" applyBorder="1" applyAlignment="1">
      <alignment horizontal="center" vertical="center" wrapText="1"/>
    </xf>
    <xf numFmtId="0" fontId="21" fillId="0" borderId="24"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27" xfId="2" applyFont="1" applyBorder="1" applyAlignment="1">
      <alignment horizontal="center" vertical="center" wrapText="1"/>
    </xf>
    <xf numFmtId="0" fontId="20" fillId="0" borderId="28" xfId="2" applyFont="1" applyBorder="1"/>
    <xf numFmtId="0" fontId="20" fillId="0" borderId="25" xfId="2" applyFont="1" applyBorder="1"/>
    <xf numFmtId="0" fontId="20" fillId="0" borderId="26" xfId="2" applyFont="1" applyBorder="1"/>
    <xf numFmtId="14" fontId="20" fillId="0" borderId="29" xfId="2" applyNumberFormat="1" applyFont="1" applyBorder="1" applyAlignment="1" applyProtection="1">
      <alignment horizontal="center"/>
      <protection locked="0"/>
    </xf>
    <xf numFmtId="0" fontId="20" fillId="0" borderId="1" xfId="2" applyFont="1" applyBorder="1" applyAlignment="1" applyProtection="1">
      <alignment horizontal="center"/>
      <protection locked="0"/>
    </xf>
    <xf numFmtId="4" fontId="20" fillId="0" borderId="1" xfId="2" applyNumberFormat="1" applyFont="1" applyBorder="1" applyAlignment="1">
      <alignment horizontal="center"/>
    </xf>
    <xf numFmtId="1" fontId="20" fillId="0" borderId="5" xfId="2" applyNumberFormat="1" applyFont="1" applyBorder="1" applyAlignment="1">
      <alignment horizontal="center"/>
    </xf>
    <xf numFmtId="1" fontId="20" fillId="0" borderId="6" xfId="2" applyNumberFormat="1" applyFont="1" applyBorder="1" applyAlignment="1">
      <alignment horizontal="center"/>
    </xf>
    <xf numFmtId="1" fontId="20" fillId="0" borderId="17" xfId="2" applyNumberFormat="1" applyFont="1" applyBorder="1" applyAlignment="1">
      <alignment horizontal="center"/>
    </xf>
    <xf numFmtId="166" fontId="28" fillId="0" borderId="1" xfId="3" applyNumberFormat="1" applyFont="1" applyBorder="1" applyAlignment="1">
      <alignment horizontal="center"/>
    </xf>
    <xf numFmtId="166" fontId="28" fillId="0" borderId="1" xfId="3" applyNumberFormat="1" applyFont="1" applyBorder="1" applyAlignment="1" applyProtection="1">
      <alignment horizontal="center"/>
      <protection locked="0"/>
    </xf>
    <xf numFmtId="1" fontId="20" fillId="0" borderId="5" xfId="2" applyNumberFormat="1" applyFont="1" applyBorder="1" applyAlignment="1">
      <alignment horizontal="center"/>
    </xf>
    <xf numFmtId="1" fontId="20" fillId="0" borderId="6" xfId="2" applyNumberFormat="1" applyFont="1" applyBorder="1" applyAlignment="1">
      <alignment horizontal="center"/>
    </xf>
    <xf numFmtId="1" fontId="20" fillId="0" borderId="17" xfId="2" applyNumberFormat="1" applyFont="1" applyBorder="1" applyAlignment="1">
      <alignment horizontal="center"/>
    </xf>
    <xf numFmtId="0" fontId="19" fillId="7" borderId="30" xfId="2" applyFont="1" applyFill="1" applyBorder="1" applyAlignment="1">
      <alignment horizontal="center"/>
    </xf>
    <xf numFmtId="0" fontId="19" fillId="7" borderId="31" xfId="2" applyFont="1" applyFill="1" applyBorder="1" applyAlignment="1">
      <alignment horizontal="center"/>
    </xf>
    <xf numFmtId="4" fontId="19" fillId="7" borderId="32" xfId="2" applyNumberFormat="1" applyFont="1" applyFill="1" applyBorder="1"/>
    <xf numFmtId="1" fontId="20" fillId="8" borderId="33" xfId="2" applyNumberFormat="1" applyFont="1" applyFill="1" applyBorder="1" applyAlignment="1">
      <alignment horizontal="center"/>
    </xf>
    <xf numFmtId="1" fontId="20" fillId="8" borderId="34" xfId="2" applyNumberFormat="1" applyFont="1" applyFill="1" applyBorder="1" applyAlignment="1">
      <alignment horizontal="center"/>
    </xf>
    <xf numFmtId="1" fontId="20" fillId="8" borderId="31" xfId="2" applyNumberFormat="1" applyFont="1" applyFill="1" applyBorder="1" applyAlignment="1">
      <alignment horizontal="center"/>
    </xf>
    <xf numFmtId="0" fontId="20" fillId="8" borderId="32" xfId="2" applyFont="1" applyFill="1" applyBorder="1"/>
    <xf numFmtId="0" fontId="20" fillId="8" borderId="32" xfId="2" applyFont="1" applyFill="1" applyBorder="1" applyAlignment="1">
      <alignment horizontal="left"/>
    </xf>
    <xf numFmtId="0" fontId="20" fillId="8" borderId="33" xfId="2" applyFont="1" applyFill="1" applyBorder="1" applyAlignment="1">
      <alignment horizontal="left"/>
    </xf>
    <xf numFmtId="0" fontId="20" fillId="8" borderId="35" xfId="2" applyFont="1" applyFill="1" applyBorder="1" applyAlignment="1">
      <alignment horizontal="left"/>
    </xf>
    <xf numFmtId="0" fontId="24" fillId="0" borderId="0" xfId="2" applyFont="1"/>
    <xf numFmtId="0" fontId="18" fillId="0" borderId="18" xfId="2" applyFont="1" applyBorder="1" applyAlignment="1">
      <alignment horizontal="center"/>
    </xf>
    <xf numFmtId="0" fontId="18" fillId="0" borderId="16" xfId="2" applyFont="1" applyBorder="1" applyAlignment="1">
      <alignment horizontal="center"/>
    </xf>
    <xf numFmtId="0" fontId="24" fillId="0" borderId="22" xfId="2" applyFont="1" applyBorder="1"/>
    <xf numFmtId="0" fontId="24" fillId="0" borderId="20" xfId="2" applyFont="1" applyBorder="1"/>
    <xf numFmtId="0" fontId="24" fillId="0" borderId="26" xfId="2" applyFont="1" applyBorder="1"/>
    <xf numFmtId="0" fontId="24" fillId="0" borderId="24" xfId="2" applyFont="1" applyBorder="1"/>
    <xf numFmtId="0" fontId="25" fillId="0" borderId="0" xfId="2" applyFont="1" applyAlignment="1">
      <alignment horizontal="center"/>
    </xf>
    <xf numFmtId="0" fontId="26" fillId="0" borderId="0" xfId="2"/>
    <xf numFmtId="14" fontId="20" fillId="0" borderId="29" xfId="2" applyNumberFormat="1" applyFont="1" applyBorder="1" applyProtection="1">
      <protection locked="0"/>
    </xf>
    <xf numFmtId="4" fontId="20" fillId="9" borderId="1" xfId="2" applyNumberFormat="1" applyFont="1" applyFill="1" applyBorder="1"/>
    <xf numFmtId="4" fontId="20" fillId="0" borderId="1" xfId="2" applyNumberFormat="1" applyFont="1" applyBorder="1"/>
    <xf numFmtId="0" fontId="20" fillId="0" borderId="5" xfId="2" applyFont="1" applyBorder="1" applyAlignment="1">
      <alignment horizontal="center"/>
    </xf>
    <xf numFmtId="0" fontId="20" fillId="0" borderId="6" xfId="2" applyFont="1" applyBorder="1" applyAlignment="1">
      <alignment horizontal="center"/>
    </xf>
    <xf numFmtId="0" fontId="20" fillId="0" borderId="17" xfId="2" applyFont="1" applyBorder="1" applyAlignment="1">
      <alignment horizontal="center"/>
    </xf>
    <xf numFmtId="166" fontId="28" fillId="0" borderId="1" xfId="4" applyNumberFormat="1" applyFont="1" applyBorder="1" applyAlignment="1">
      <alignment horizontal="center"/>
    </xf>
    <xf numFmtId="166" fontId="28" fillId="0" borderId="1" xfId="4" applyNumberFormat="1" applyFont="1" applyBorder="1" applyAlignment="1" applyProtection="1">
      <alignment horizontal="center"/>
      <protection locked="0"/>
    </xf>
    <xf numFmtId="166" fontId="28" fillId="0" borderId="1" xfId="4" applyNumberFormat="1" applyFont="1" applyBorder="1" applyAlignment="1" applyProtection="1">
      <alignment horizontal="left"/>
      <protection locked="0"/>
    </xf>
    <xf numFmtId="14" fontId="20" fillId="0" borderId="36" xfId="2" applyNumberFormat="1" applyFont="1" applyBorder="1" applyProtection="1">
      <protection locked="0"/>
    </xf>
    <xf numFmtId="0" fontId="20" fillId="0" borderId="16" xfId="2" applyFont="1" applyBorder="1" applyAlignment="1" applyProtection="1">
      <alignment horizontal="center"/>
      <protection locked="0"/>
    </xf>
    <xf numFmtId="4" fontId="20" fillId="9" borderId="9" xfId="2" applyNumberFormat="1" applyFont="1" applyFill="1" applyBorder="1"/>
    <xf numFmtId="4" fontId="20" fillId="0" borderId="9" xfId="2" applyNumberFormat="1" applyFont="1" applyBorder="1"/>
    <xf numFmtId="166" fontId="28" fillId="0" borderId="9" xfId="4" applyNumberFormat="1" applyFont="1" applyBorder="1" applyAlignment="1" applyProtection="1">
      <alignment horizontal="center"/>
      <protection locked="0"/>
    </xf>
    <xf numFmtId="166" fontId="28" fillId="0" borderId="18" xfId="4" applyNumberFormat="1" applyFont="1" applyBorder="1" applyAlignment="1" applyProtection="1">
      <alignment horizontal="left"/>
      <protection locked="0"/>
    </xf>
    <xf numFmtId="1" fontId="20" fillId="0" borderId="16" xfId="2" applyNumberFormat="1" applyFont="1" applyBorder="1" applyAlignment="1">
      <alignment horizontal="center"/>
    </xf>
    <xf numFmtId="4" fontId="24" fillId="0" borderId="0" xfId="2" applyNumberFormat="1" applyFont="1"/>
    <xf numFmtId="49" fontId="0" fillId="4" borderId="0" xfId="1" quotePrefix="1" applyNumberFormat="1" applyFont="1" applyFill="1"/>
    <xf numFmtId="167" fontId="0" fillId="4" borderId="0" xfId="1" applyNumberFormat="1" applyFont="1" applyFill="1"/>
    <xf numFmtId="43" fontId="0" fillId="4" borderId="0" xfId="1" applyFont="1" applyFill="1"/>
    <xf numFmtId="43" fontId="2" fillId="4" borderId="0" xfId="1" applyFont="1" applyFill="1"/>
    <xf numFmtId="0" fontId="2" fillId="2" borderId="12" xfId="0" applyFont="1" applyFill="1" applyBorder="1" applyAlignment="1">
      <alignment horizontal="right"/>
    </xf>
    <xf numFmtId="0" fontId="2" fillId="2" borderId="14" xfId="0" applyFont="1" applyFill="1" applyBorder="1"/>
    <xf numFmtId="166" fontId="28" fillId="0" borderId="1" xfId="3" applyNumberFormat="1" applyFont="1" applyBorder="1" applyAlignment="1" applyProtection="1">
      <alignment horizontal="left"/>
      <protection locked="0"/>
    </xf>
    <xf numFmtId="0" fontId="20" fillId="0" borderId="5" xfId="2" applyFont="1" applyBorder="1" applyAlignment="1">
      <alignment horizontal="center"/>
    </xf>
    <xf numFmtId="0" fontId="20" fillId="0" borderId="6" xfId="2" applyFont="1" applyBorder="1" applyAlignment="1">
      <alignment horizontal="center"/>
    </xf>
    <xf numFmtId="0" fontId="20" fillId="0" borderId="17" xfId="2" applyFont="1" applyBorder="1" applyAlignment="1">
      <alignment horizontal="center"/>
    </xf>
    <xf numFmtId="0" fontId="22" fillId="0" borderId="0" xfId="2" applyFont="1" applyAlignment="1">
      <alignment horizontal="center"/>
    </xf>
    <xf numFmtId="166" fontId="30" fillId="0" borderId="1" xfId="3" applyNumberFormat="1" applyFont="1" applyBorder="1" applyAlignment="1" applyProtection="1">
      <alignment horizontal="left"/>
      <protection locked="0"/>
    </xf>
    <xf numFmtId="0" fontId="20" fillId="0" borderId="5" xfId="2" applyFont="1" applyBorder="1"/>
    <xf numFmtId="0" fontId="20" fillId="0" borderId="6" xfId="2" applyFont="1" applyBorder="1"/>
    <xf numFmtId="0" fontId="20" fillId="0" borderId="17" xfId="2" quotePrefix="1" applyFont="1" applyBorder="1"/>
    <xf numFmtId="1" fontId="20" fillId="0" borderId="17" xfId="2" quotePrefix="1" applyNumberFormat="1" applyFont="1" applyBorder="1" applyAlignment="1">
      <alignment horizontal="center"/>
    </xf>
    <xf numFmtId="0" fontId="31" fillId="0" borderId="0" xfId="2" applyFont="1"/>
    <xf numFmtId="0" fontId="19" fillId="0" borderId="7" xfId="2" applyFont="1" applyBorder="1" applyAlignment="1">
      <alignment horizontal="center"/>
    </xf>
    <xf numFmtId="14" fontId="20" fillId="9" borderId="29" xfId="2" applyNumberFormat="1" applyFont="1" applyFill="1" applyBorder="1" applyProtection="1">
      <protection locked="0"/>
    </xf>
    <xf numFmtId="0" fontId="20" fillId="9" borderId="1" xfId="2" applyFont="1" applyFill="1" applyBorder="1" applyAlignment="1" applyProtection="1">
      <alignment horizontal="center"/>
      <protection locked="0"/>
    </xf>
    <xf numFmtId="1" fontId="20" fillId="9" borderId="5" xfId="2" applyNumberFormat="1" applyFont="1" applyFill="1" applyBorder="1" applyAlignment="1">
      <alignment horizontal="center"/>
    </xf>
    <xf numFmtId="1" fontId="20" fillId="9" borderId="6" xfId="2" applyNumberFormat="1" applyFont="1" applyFill="1" applyBorder="1" applyAlignment="1">
      <alignment horizontal="center"/>
    </xf>
    <xf numFmtId="1" fontId="20" fillId="9" borderId="17" xfId="2" applyNumberFormat="1" applyFont="1" applyFill="1" applyBorder="1" applyAlignment="1">
      <alignment horizontal="center"/>
    </xf>
    <xf numFmtId="166" fontId="28" fillId="9" borderId="1" xfId="4" applyNumberFormat="1" applyFont="1" applyFill="1" applyBorder="1" applyAlignment="1">
      <alignment horizontal="center"/>
    </xf>
    <xf numFmtId="166" fontId="28" fillId="9" borderId="1" xfId="4" applyNumberFormat="1" applyFont="1" applyFill="1" applyBorder="1" applyAlignment="1" applyProtection="1">
      <alignment horizontal="center"/>
      <protection locked="0"/>
    </xf>
    <xf numFmtId="166" fontId="28" fillId="9" borderId="1" xfId="4" applyNumberFormat="1" applyFont="1" applyFill="1" applyBorder="1" applyAlignment="1" applyProtection="1">
      <alignment horizontal="left"/>
      <protection locked="0"/>
    </xf>
    <xf numFmtId="0" fontId="20" fillId="9" borderId="0" xfId="2" applyFont="1" applyFill="1"/>
    <xf numFmtId="14" fontId="20" fillId="9" borderId="29" xfId="2" applyNumberFormat="1" applyFont="1" applyFill="1" applyBorder="1" applyAlignment="1" applyProtection="1">
      <alignment horizontal="right"/>
      <protection locked="0"/>
    </xf>
    <xf numFmtId="1" fontId="20" fillId="9" borderId="17" xfId="2" quotePrefix="1" applyNumberFormat="1" applyFont="1" applyFill="1" applyBorder="1" applyAlignment="1">
      <alignment horizontal="center"/>
    </xf>
    <xf numFmtId="0" fontId="20" fillId="9" borderId="0" xfId="2" applyFont="1" applyFill="1" applyAlignment="1">
      <alignment horizontal="center"/>
    </xf>
    <xf numFmtId="14" fontId="32" fillId="9" borderId="29" xfId="2" applyNumberFormat="1" applyFont="1" applyFill="1" applyBorder="1" applyProtection="1">
      <protection locked="0"/>
    </xf>
    <xf numFmtId="0" fontId="32" fillId="9" borderId="1" xfId="2" applyFont="1" applyFill="1" applyBorder="1" applyAlignment="1" applyProtection="1">
      <alignment horizontal="center"/>
      <protection locked="0"/>
    </xf>
    <xf numFmtId="4" fontId="32" fillId="9" borderId="1" xfId="2" applyNumberFormat="1" applyFont="1" applyFill="1" applyBorder="1"/>
    <xf numFmtId="1" fontId="32" fillId="9" borderId="5" xfId="2" applyNumberFormat="1" applyFont="1" applyFill="1" applyBorder="1" applyAlignment="1">
      <alignment horizontal="center"/>
    </xf>
    <xf numFmtId="1" fontId="32" fillId="9" borderId="6" xfId="2" applyNumberFormat="1" applyFont="1" applyFill="1" applyBorder="1" applyAlignment="1">
      <alignment horizontal="center"/>
    </xf>
    <xf numFmtId="1" fontId="32" fillId="9" borderId="17" xfId="2" applyNumberFormat="1" applyFont="1" applyFill="1" applyBorder="1" applyAlignment="1">
      <alignment horizontal="center"/>
    </xf>
    <xf numFmtId="166" fontId="33" fillId="9" borderId="1" xfId="4" applyNumberFormat="1" applyFont="1" applyFill="1" applyBorder="1" applyAlignment="1">
      <alignment horizontal="center"/>
    </xf>
    <xf numFmtId="166" fontId="33" fillId="9" borderId="1" xfId="4" applyNumberFormat="1" applyFont="1" applyFill="1" applyBorder="1" applyAlignment="1" applyProtection="1">
      <alignment horizontal="center"/>
      <protection locked="0"/>
    </xf>
    <xf numFmtId="166" fontId="33" fillId="9" borderId="1" xfId="4" applyNumberFormat="1" applyFont="1" applyFill="1" applyBorder="1" applyAlignment="1" applyProtection="1">
      <alignment horizontal="left"/>
      <protection locked="0"/>
    </xf>
    <xf numFmtId="0" fontId="32" fillId="9" borderId="0" xfId="2" applyFont="1" applyFill="1"/>
    <xf numFmtId="0" fontId="34" fillId="9" borderId="0" xfId="2" applyFont="1" applyFill="1" applyAlignment="1">
      <alignment horizontal="center"/>
    </xf>
    <xf numFmtId="4" fontId="20" fillId="9" borderId="1" xfId="2" applyNumberFormat="1" applyFont="1" applyFill="1" applyBorder="1" applyAlignment="1">
      <alignment horizontal="center" vertical="top"/>
    </xf>
    <xf numFmtId="166" fontId="28" fillId="9" borderId="0" xfId="4" applyNumberFormat="1" applyFont="1" applyFill="1" applyAlignment="1" applyProtection="1">
      <alignment horizontal="center"/>
      <protection locked="0"/>
    </xf>
    <xf numFmtId="0" fontId="20" fillId="9" borderId="0" xfId="2" applyFont="1" applyFill="1" applyAlignment="1" applyProtection="1">
      <alignment horizontal="center"/>
      <protection locked="0"/>
    </xf>
    <xf numFmtId="0" fontId="32" fillId="9" borderId="0" xfId="2" applyFont="1" applyFill="1" applyAlignment="1" applyProtection="1">
      <alignment horizontal="center"/>
      <protection locked="0"/>
    </xf>
    <xf numFmtId="166" fontId="33" fillId="9" borderId="0" xfId="4" applyNumberFormat="1" applyFont="1" applyFill="1" applyAlignment="1" applyProtection="1">
      <alignment horizontal="center"/>
      <protection locked="0"/>
    </xf>
    <xf numFmtId="0" fontId="20" fillId="8" borderId="32" xfId="2" applyFont="1" applyFill="1" applyBorder="1" applyAlignment="1">
      <alignment horizontal="center"/>
    </xf>
    <xf numFmtId="0" fontId="24" fillId="0" borderId="0" xfId="2" applyFont="1" applyAlignment="1">
      <alignment horizontal="center"/>
    </xf>
    <xf numFmtId="0" fontId="26" fillId="0" borderId="0" xfId="2" applyAlignment="1">
      <alignment horizontal="center"/>
    </xf>
  </cellXfs>
  <cellStyles count="5">
    <cellStyle name="Comma" xfId="1" builtinId="3"/>
    <cellStyle name="Normal" xfId="0" builtinId="0"/>
    <cellStyle name="Normal 2" xfId="2" xr:uid="{66B50E81-123E-47AB-94EC-E05C8D9C997F}"/>
    <cellStyle name="Normal_Redistribution and journal forms.xls 2" xfId="3" xr:uid="{DBE70FDE-798B-4660-A2FE-B45219141B40}"/>
    <cellStyle name="Normal_Redistribution and journal forms.xls 2 2" xfId="4" xr:uid="{9D5DC804-F84B-4E4D-BF02-277B5466F8B6}"/>
  </cellStyles>
  <dxfs count="101">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gdalenan\Box\Transactions\Civica%20System\Cash%20Management%20Module\UAT\Theatre%20Returns%20-%20System%20Transaction%20copy%20paste%20template.xlsm" TargetMode="External"/><Relationship Id="rId1" Type="http://schemas.openxmlformats.org/officeDocument/2006/relationships/externalLinkPath" Target="/Users/magdalenan/Box/Transactions/Civica%20System/Cash%20Management%20Module/UAT/Theatre%20Returns%20-%20System%20Transaction%20copy%20paste%20template.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ichelle.Smith\Box\Transactions\Purchasing%20cards%20-%20Barclaycard\2023-2024%20Monthly%20Statements\JWS%20Cards%2023-24\JWS%20-%20Jan24\E%20Sage%20Jan%2024\Credit%20card%20audit%20E%20Sage%20Jan%2024.xlsx" TargetMode="External"/><Relationship Id="rId1" Type="http://schemas.openxmlformats.org/officeDocument/2006/relationships/externalLinkPath" Target="/Users/Michelle.Smith/Box/Transactions/Purchasing%20cards%20-%20Barclaycard/2023-2024%20Monthly%20Statements/JWS%20Cards%2023-24/JWS%20-%20Jan24/E%20Sage%20Jan%2024/Credit%20card%20audit%20E%20Sage%20Jan%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ichelle.Smith\Box\Transactions\Purchasing%20cards%20-%20Barclaycard\2023-2024%20Monthly%20Statements\JWS%20Cards%2023-24\JWS%20-%20Jan24\T%20Yeung%20Jan%2024\Barclaycard%20return.xlsx" TargetMode="External"/><Relationship Id="rId1" Type="http://schemas.openxmlformats.org/officeDocument/2006/relationships/externalLinkPath" Target="/Users/Michelle.Smith/Box/Transactions/Purchasing%20cards%20-%20Barclaycard/2023-2024%20Monthly%20Statements/JWS%20Cards%2023-24/JWS%20-%20Jan24/T%20Yeung%20Jan%2024/Barclaycard%20return.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Michelle.Smith\Box\Transactions\Purchasing%20cards%20-%20Barclaycard\2023-2024%20Monthly%20Statements\Jan%202024\H%20Essen%20Jan%2024\Spreadsheet_H_Essen_Jan24.xlsx" TargetMode="External"/><Relationship Id="rId1" Type="http://schemas.openxmlformats.org/officeDocument/2006/relationships/externalLinkPath" Target="/Users/Michelle.Smith/Box/Transactions/Purchasing%20cards%20-%20Barclaycard/2023-2024%20Monthly%20Statements/Jan%202024/H%20Essen%20Jan%2024/Spreadsheet_H_Essen_Jan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 Tran Template"/>
      <sheetName val="44_20230514"/>
      <sheetName val="Sys_tran_44"/>
      <sheetName val="45_20230515"/>
      <sheetName val="Sys_tran_45"/>
    </sheetNames>
    <sheetDataSet>
      <sheetData sheetId="0"/>
      <sheetData sheetId="1">
        <row r="8">
          <cell r="C8">
            <v>56</v>
          </cell>
        </row>
        <row r="10">
          <cell r="C10">
            <v>3</v>
          </cell>
        </row>
        <row r="11">
          <cell r="B11" t="str">
            <v>RESTORATION LEVY</v>
          </cell>
          <cell r="C11">
            <v>58.5</v>
          </cell>
          <cell r="E11">
            <v>10</v>
          </cell>
          <cell r="G11">
            <v>110</v>
          </cell>
          <cell r="H11">
            <v>8065</v>
          </cell>
          <cell r="I11">
            <v>0</v>
          </cell>
        </row>
        <row r="12">
          <cell r="C12">
            <v>1082</v>
          </cell>
        </row>
        <row r="15">
          <cell r="C15">
            <v>701.5</v>
          </cell>
        </row>
        <row r="24">
          <cell r="B24" t="str">
            <v>Parking Theatre</v>
          </cell>
          <cell r="E24">
            <v>10</v>
          </cell>
          <cell r="G24">
            <v>110</v>
          </cell>
          <cell r="H24">
            <v>8063</v>
          </cell>
          <cell r="I24">
            <v>0</v>
          </cell>
        </row>
        <row r="25">
          <cell r="C25">
            <v>8</v>
          </cell>
        </row>
        <row r="31">
          <cell r="B31" t="str">
            <v xml:space="preserve">Bar sales </v>
          </cell>
          <cell r="E31">
            <v>10</v>
          </cell>
          <cell r="G31">
            <v>110</v>
          </cell>
          <cell r="H31">
            <v>8001</v>
          </cell>
          <cell r="I31" t="str">
            <v>11BAR</v>
          </cell>
        </row>
        <row r="32">
          <cell r="B32" t="str">
            <v>Bar sales - Theatre in the Park</v>
          </cell>
          <cell r="E32">
            <v>10</v>
          </cell>
          <cell r="G32">
            <v>110</v>
          </cell>
          <cell r="H32">
            <v>8001</v>
          </cell>
          <cell r="I32" t="str">
            <v>TIP22</v>
          </cell>
        </row>
        <row r="33">
          <cell r="B33" t="str">
            <v>Bar Sales - Squish</v>
          </cell>
          <cell r="E33">
            <v>10</v>
          </cell>
          <cell r="G33">
            <v>110</v>
          </cell>
          <cell r="H33">
            <v>8001</v>
          </cell>
          <cell r="I33" t="str">
            <v>11BAR</v>
          </cell>
        </row>
        <row r="34">
          <cell r="B34" t="str">
            <v>Comedy Festival</v>
          </cell>
          <cell r="E34">
            <v>10</v>
          </cell>
          <cell r="G34">
            <v>449</v>
          </cell>
          <cell r="H34">
            <v>8003</v>
          </cell>
        </row>
        <row r="38">
          <cell r="B38" t="str">
            <v>Charity Donations</v>
          </cell>
          <cell r="E38">
            <v>9</v>
          </cell>
          <cell r="G38">
            <v>110</v>
          </cell>
          <cell r="H38">
            <v>8035</v>
          </cell>
          <cell r="I38" t="str">
            <v>DONAT</v>
          </cell>
        </row>
        <row r="39">
          <cell r="C39">
            <v>16</v>
          </cell>
        </row>
        <row r="46">
          <cell r="B46" t="str">
            <v>LIGHTWATER COUNTRY PARK PETTY CASH REIMBURSEMENT</v>
          </cell>
          <cell r="E46">
            <v>9</v>
          </cell>
          <cell r="G46">
            <v>730</v>
          </cell>
          <cell r="H46">
            <v>9049</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bmission"/>
      <sheetName val="VAT code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bmission"/>
      <sheetName val="VAT code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bmission"/>
      <sheetName val="VAT codes"/>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Michelle Smith" id="{C27EDCA6-B70E-4AE6-B057-E7ED147C485B}" userId="S::Michelle.Smith@surreyheath.gov.uk::9e0f5197-f150-4ff2-86e3-4ae48864f3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 dT="2023-01-16T10:16:48.48" personId="{C27EDCA6-B70E-4AE6-B057-E7ED147C485B}" id="{49040A87-6021-4681-BBCA-1CAFAC7EFDCD}">
    <text>Please select Natwest credit card or Barclaycard procurement card depending on the card type you hold</text>
  </threadedComment>
  <threadedComment ref="B2" dT="2023-01-16T10:17:14.71" personId="{C27EDCA6-B70E-4AE6-B057-E7ED147C485B}" id="{2D063E4B-3B23-4E25-B25E-13523605695F}">
    <text>Please enter your name</text>
  </threadedComment>
  <threadedComment ref="C3" dT="2023-01-16T10:13:18.86" personId="{C27EDCA6-B70E-4AE6-B057-E7ED147C485B}" id="{4B8AAB31-8236-4D06-AFFF-8E56736C0A82}">
    <text>Natwest - Statement start date is 11th of the month; Barclaycards - Statement start date is 12th of the month</text>
  </threadedComment>
  <threadedComment ref="E3" dT="2023-01-16T10:13:18.86" personId="{C27EDCA6-B70E-4AE6-B057-E7ED147C485B}" id="{051ECEDA-EF4B-4161-8E1C-2D7E0F072BE9}">
    <text>Natwest - Statement end date is 10th of the month; Barclaycards - Statement end date is 11th of the month</text>
  </threadedComment>
  <threadedComment ref="A7" dT="2023-01-16T10:46:01.83" personId="{C27EDCA6-B70E-4AE6-B057-E7ED147C485B}" id="{1F008C6C-0B1B-4469-9761-274EBFCEAFD3}">
    <text>Please enter date of transaction as per the date on your statement</text>
  </threadedComment>
  <threadedComment ref="F7" dT="2023-01-16T10:11:43.29" personId="{C27EDCA6-B70E-4AE6-B057-E7ED147C485B}" id="{B1F173A0-47A5-4267-8C9C-2F9A11A471A7}">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2258445E-753D-4426-B8A5-6BAF428C2CD0}">
    <text>Please select most appropriate category from dropdown list</text>
  </threadedComment>
  <threadedComment ref="B8" dT="2023-01-16T10:32:33.72" personId="{C27EDCA6-B70E-4AE6-B057-E7ED147C485B}" id="{313405BB-9B06-4809-8916-0CC76E2793A2}">
    <text>Please select VAT code - see key below for definition of each code</text>
  </threadedComment>
  <threadedComment ref="C8" dT="2023-01-16T10:44:38.41" personId="{C27EDCA6-B70E-4AE6-B057-E7ED147C485B}" id="{EB4044F4-BCD8-4210-9DD1-85A91934CBE8}">
    <text>Please enter same amount in Net and Gross amount columns if no VAT.  If there is VAT, please ensure net amount + VAT amount is equal to the Gross Amount</text>
  </threadedComment>
  <threadedComment ref="D8" dT="2023-01-16T10:45:06.89" personId="{C27EDCA6-B70E-4AE6-B057-E7ED147C485B}" id="{CD4AA6AC-644D-4E67-8848-236144DE2694}">
    <text>Please enter amount if VAT code R or S is selected</text>
  </threadedComment>
  <threadedComment ref="E8" dT="2023-01-16T10:45:41.53" personId="{C27EDCA6-B70E-4AE6-B057-E7ED147C485B}" id="{87152DBC-29B9-47C6-AEC6-ADBDD694E275}">
    <text>Please enter net amount (this will be the same as the gross amount if the gross amount does not include any vat)</text>
  </threadedComment>
  <threadedComment ref="C13" dT="2023-01-16T10:48:37.32" personId="{C27EDCA6-B70E-4AE6-B057-E7ED147C485B}" id="{37A9221F-D3F1-41A7-92C3-1A4C71E8C4DE}">
    <text>Please ensure this Total agrees to the total amount shown on your statement (and agrees to the sum of the VAT amount and Net Amount columns on this spreadsheet)</text>
  </threadedComment>
  <threadedComment ref="D13" dT="2023-01-16T10:48:37.32" personId="{C27EDCA6-B70E-4AE6-B057-E7ED147C485B}" id="{1DCC44D3-0723-4EB9-A669-3AB3DD3C15BD}">
    <text>Please ensure this Total agrees to the total amount shown on your statement (and agrees to the sum of the VAT amount and Net Amount columns on this spreadsheet)</text>
  </threadedComment>
  <threadedComment ref="E13" dT="2023-01-16T10:48:37.32" personId="{C27EDCA6-B70E-4AE6-B057-E7ED147C485B}" id="{7B503BED-45E0-4CE3-B345-EFDB814BF75A}">
    <text>Please ensure this Total agrees to the total amount shown on your statement (and agrees to the sum of the VAT amount and Net Amount columns on this spreadsheet)</text>
  </threadedComment>
</ThreadedComments>
</file>

<file path=xl/threadedComments/threadedComment10.xml><?xml version="1.0" encoding="utf-8"?>
<ThreadedComments xmlns="http://schemas.microsoft.com/office/spreadsheetml/2018/threadedcomments" xmlns:x="http://schemas.openxmlformats.org/spreadsheetml/2006/main">
  <threadedComment ref="C4" dT="2023-11-14T11:29:03.52" personId="{C27EDCA6-B70E-4AE6-B057-E7ED147C485B}" id="{28AE6AA0-0D3D-489D-A9BA-8040A7FF45CF}">
    <text>Note; this will not be used in narrative in ledger.  It is purely for identifying the transaction on the Barclaycard statement</text>
  </threadedComment>
  <threadedComment ref="K4" dT="2023-11-14T11:29:03.52" personId="{C27EDCA6-B70E-4AE6-B057-E7ED147C485B}" id="{C0FA376B-0FAA-43F4-A84A-7A361B7894FA}">
    <text>Note; this will not be used in narrative in ledger.  It is purely for identifying the transaction on the Barclaycard statement</text>
  </threadedComment>
  <threadedComment ref="J5" dT="2023-10-18T11:36:28.45" personId="{C27EDCA6-B70E-4AE6-B057-E7ED147C485B}" id="{D86753AC-8A8A-49CD-8F23-ADB6BCF61829}">
    <text>This will be the narrative that appears in your ledger code (CC represents spend is from credit card)</text>
  </threadedComment>
  <threadedComment ref="J5" dT="2023-10-30T13:34:47.74" personId="{C27EDCA6-B70E-4AE6-B057-E7ED147C485B}" id="{8A1044DE-2BD1-46A5-8BED-7F947579F37B}" parentId="{D86753AC-8A8A-49CD-8F23-ADB6BCF61829}">
    <text>Field length 255 chars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23-01-16T10:16:48.48" personId="{C27EDCA6-B70E-4AE6-B057-E7ED147C485B}" id="{225BFCC7-C961-4A34-BC64-922C5B8D2878}">
    <text>Please select Natwest credit card or Barclaycard procurement card depending on the card type you hold</text>
  </threadedComment>
  <threadedComment ref="B2" dT="2023-01-16T10:17:14.71" personId="{C27EDCA6-B70E-4AE6-B057-E7ED147C485B}" id="{20C2B35C-6E03-4D8C-B581-E3D43400B612}">
    <text>Please enter your name</text>
  </threadedComment>
  <threadedComment ref="C3" dT="2023-01-16T10:13:18.86" personId="{C27EDCA6-B70E-4AE6-B057-E7ED147C485B}" id="{4CEE45D4-816A-49FC-A86B-932CD763B51C}">
    <text>Natwest - Statement start date is 11th of the month; Barclaycards - Statement start date is 12th of the month</text>
  </threadedComment>
  <threadedComment ref="E3" dT="2023-01-16T10:13:18.86" personId="{C27EDCA6-B70E-4AE6-B057-E7ED147C485B}" id="{2096B420-F9B0-43C7-87A6-18F2FE0FEDB5}">
    <text>Natwest - Statement end date is 10th of the month; Barclaycards - Statement end date is 11th of the month</text>
  </threadedComment>
  <threadedComment ref="A7" dT="2023-01-16T10:46:01.83" personId="{C27EDCA6-B70E-4AE6-B057-E7ED147C485B}" id="{0B2CA04D-40C1-4AE2-876A-45CE5D23B60C}">
    <text>Please enter date of transaction as per the date on your statement</text>
  </threadedComment>
  <threadedComment ref="F7" dT="2023-01-16T10:11:43.29" personId="{C27EDCA6-B70E-4AE6-B057-E7ED147C485B}" id="{539CB51B-F3CA-4CFD-87D7-C68EB1F3C3A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86E77263-F0A8-439E-9E9F-70C41F5B5EF6}">
    <text>Please select most appropriate category from dropdown list</text>
  </threadedComment>
  <threadedComment ref="B8" dT="2023-01-16T10:32:33.72" personId="{C27EDCA6-B70E-4AE6-B057-E7ED147C485B}" id="{9C70F518-2CE0-4A4C-A49B-04896D6163D5}">
    <text>Please select VAT code - see key below for definition of each code</text>
  </threadedComment>
  <threadedComment ref="C8" dT="2023-01-16T10:44:38.41" personId="{C27EDCA6-B70E-4AE6-B057-E7ED147C485B}" id="{E0E5489D-DF8F-4F17-80F0-CE2DA75FBF76}">
    <text>Please enter same amount in Net and Gross amount columns if no VAT.  If there is VAT, please ensure net amount + VAT amount is equal to the Gross Amount</text>
  </threadedComment>
  <threadedComment ref="D8" dT="2023-01-16T10:45:06.89" personId="{C27EDCA6-B70E-4AE6-B057-E7ED147C485B}" id="{4AEEF4E2-0129-460B-98BD-F5DD090BDEB9}">
    <text>Please enter amount if VAT code R or S is selected</text>
  </threadedComment>
  <threadedComment ref="E8" dT="2023-01-16T10:45:41.53" personId="{C27EDCA6-B70E-4AE6-B057-E7ED147C485B}" id="{CF5A9B3C-8E12-4C2D-85D4-6AE6926A4FA8}">
    <text>Please enter net amount (this will be the same as the gross amount if the gross amount does not include any vat)</text>
  </threadedComment>
  <threadedComment ref="C22" dT="2023-01-16T10:48:37.32" personId="{C27EDCA6-B70E-4AE6-B057-E7ED147C485B}" id="{A76301BC-3737-4481-9090-F53B9A4E51DF}">
    <text>Please ensure this Total agrees to the total amount shown on your statement (and agrees to the sum of the VAT amount and Net Amount columns on this spreadsheet)</text>
  </threadedComment>
</ThreadedComments>
</file>

<file path=xl/threadedComments/threadedComment12.xml><?xml version="1.0" encoding="utf-8"?>
<ThreadedComments xmlns="http://schemas.microsoft.com/office/spreadsheetml/2018/threadedcomments" xmlns:x="http://schemas.openxmlformats.org/spreadsheetml/2006/main">
  <threadedComment ref="I5" dT="2023-10-18T11:36:28.45" personId="{C27EDCA6-B70E-4AE6-B057-E7ED147C485B}" id="{046D3629-0628-43E3-ABBE-90B6B0D22FEE}">
    <text>This will be the narrative that appears in your ledger code (CC represents spend is from credit card)</text>
  </threadedComment>
  <threadedComment ref="I5" dT="2023-10-30T13:34:47.74" personId="{C27EDCA6-B70E-4AE6-B057-E7ED147C485B}" id="{26D77A20-3976-4C01-8EE1-F3C658CF63ED}" parentId="{046D3629-0628-43E3-ABBE-90B6B0D22FEE}">
    <text>Field length 255 chars</text>
  </threadedComment>
</ThreadedComments>
</file>

<file path=xl/threadedComments/threadedComment13.xml><?xml version="1.0" encoding="utf-8"?>
<ThreadedComments xmlns="http://schemas.microsoft.com/office/spreadsheetml/2018/threadedcomments" xmlns:x="http://schemas.openxmlformats.org/spreadsheetml/2006/main">
  <threadedComment ref="B1" dT="2023-01-16T10:16:48.48" personId="{C27EDCA6-B70E-4AE6-B057-E7ED147C485B}" id="{39A717CC-DBAE-44C5-AFF6-581F879E994A}">
    <text>Please select Natwest credit card or Barclaycard procurement card depending on the card type you hold</text>
  </threadedComment>
  <threadedComment ref="B2" dT="2023-01-16T10:17:14.71" personId="{C27EDCA6-B70E-4AE6-B057-E7ED147C485B}" id="{28D3F6C8-7E44-4E90-B664-FECB92121CAE}">
    <text>Please enter your name</text>
  </threadedComment>
  <threadedComment ref="C3" dT="2023-01-16T10:13:18.86" personId="{C27EDCA6-B70E-4AE6-B057-E7ED147C485B}" id="{A3F6FBB4-AF44-4074-B879-4EFB051FAB39}">
    <text>Natwest - Statement start date is 11th of the month; Barclaycards - Statement start date is 12th of the month</text>
  </threadedComment>
  <threadedComment ref="E3" dT="2023-01-16T10:13:18.86" personId="{C27EDCA6-B70E-4AE6-B057-E7ED147C485B}" id="{11C7B3F4-9864-4236-A2F3-6DA89872D68E}">
    <text>Natwest - Statement end date is 10th of the month; Barclaycards - Statement end date is 11th of the month</text>
  </threadedComment>
  <threadedComment ref="A7" dT="2023-01-16T10:46:01.83" personId="{C27EDCA6-B70E-4AE6-B057-E7ED147C485B}" id="{734003F9-A6D5-4DF1-9D99-6B24214D44C1}">
    <text>Please enter date of transaction as per the date on your statement</text>
  </threadedComment>
  <threadedComment ref="F7" dT="2023-01-16T10:11:43.29" personId="{C27EDCA6-B70E-4AE6-B057-E7ED147C485B}" id="{2BC41FF1-D4DA-4BA4-9AD1-98A33BBBC612}">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30B0B58B-6EFF-49DE-87D0-FFB63B48AD70}">
    <text>Please select most appropriate category from dropdown list</text>
  </threadedComment>
  <threadedComment ref="B8" dT="2023-01-16T10:32:33.72" personId="{C27EDCA6-B70E-4AE6-B057-E7ED147C485B}" id="{F67D67B6-B093-4D16-A688-B84E61C5BA4D}">
    <text>Please select VAT code - see key below for definition of each code</text>
  </threadedComment>
  <threadedComment ref="C8" dT="2023-01-16T10:44:38.41" personId="{C27EDCA6-B70E-4AE6-B057-E7ED147C485B}" id="{7684097E-A7B1-463E-BF61-887845A61C3C}">
    <text>Please enter same amount in Net and Gross amount columns if no VAT.  If there is VAT, please ensure net amount + VAT amount is equal to the Gross Amount</text>
  </threadedComment>
  <threadedComment ref="D8" dT="2023-01-16T10:45:06.89" personId="{C27EDCA6-B70E-4AE6-B057-E7ED147C485B}" id="{2634F78C-ADE4-488B-BA9F-159A1143C7FF}">
    <text>Please enter amount if VAT code R or S is selected</text>
  </threadedComment>
  <threadedComment ref="E8" dT="2023-01-16T10:45:41.53" personId="{C27EDCA6-B70E-4AE6-B057-E7ED147C485B}" id="{FD4A2B56-DF88-49A7-A968-7A112007AF35}">
    <text>Please enter net amount (this will be the same as the gross amount if the gross amount does not include any vat)</text>
  </threadedComment>
  <threadedComment ref="C22" dT="2023-01-16T10:48:37.32" personId="{C27EDCA6-B70E-4AE6-B057-E7ED147C485B}" id="{47D21ED3-EE97-41C1-B257-8B3DBFE418CD}">
    <text>Please ensure this Total agrees to the total amount shown on your statement (and agrees to the sum of the VAT amount and Net Amount columns on this spreadsheet)</text>
  </threadedComment>
</ThreadedComments>
</file>

<file path=xl/threadedComments/threadedComment14.xml><?xml version="1.0" encoding="utf-8"?>
<ThreadedComments xmlns="http://schemas.microsoft.com/office/spreadsheetml/2018/threadedcomments" xmlns:x="http://schemas.openxmlformats.org/spreadsheetml/2006/main">
  <threadedComment ref="C1" dT="2023-01-16T10:16:48.48" personId="{C27EDCA6-B70E-4AE6-B057-E7ED147C485B}" id="{E4E12E6B-AD84-45C1-B942-10EC0657AA36}">
    <text>Please select Natwest credit card or Barclaycard procurement card depending on the card type you hold</text>
  </threadedComment>
  <threadedComment ref="C2" dT="2023-01-16T10:17:14.71" personId="{C27EDCA6-B70E-4AE6-B057-E7ED147C485B}" id="{F060F40C-3B8A-4392-86A7-CEC09CA15D53}">
    <text>Please enter your name</text>
  </threadedComment>
  <threadedComment ref="D3" dT="2023-01-16T10:13:18.86" personId="{C27EDCA6-B70E-4AE6-B057-E7ED147C485B}" id="{D47BAE15-76DA-459C-A205-F02AC6B98037}">
    <text>Natwest - Statement start date is 11th of the month; Barclaycards - Statement start date is 12th of the month</text>
  </threadedComment>
  <threadedComment ref="F3" dT="2023-01-16T10:13:18.86" personId="{C27EDCA6-B70E-4AE6-B057-E7ED147C485B}" id="{D2AA8EF3-0F8D-4AA9-9DFA-1C411ABE2414}">
    <text>Natwest - Statement end date is 10th of the month; Barclaycards - Statement end date is 11th of the month</text>
  </threadedComment>
  <threadedComment ref="B7" dT="2023-01-16T10:46:01.83" personId="{C27EDCA6-B70E-4AE6-B057-E7ED147C485B}" id="{3212B2C0-BBF0-41AE-BFA7-66C1A7F08826}">
    <text>Please enter date of transaction as per the date on your statement</text>
  </threadedComment>
  <threadedComment ref="G7" dT="2023-01-16T10:11:43.29" personId="{C27EDCA6-B70E-4AE6-B057-E7ED147C485B}" id="{E4DF2513-D4B4-4E61-9E40-2CCF55487695}">
    <text>The GL code consists of up to 12 digits as is made up of 3 digits for cost centre, 4 digits for detail code and optionally 5 digits for classification code (the three components are separated by /   An example code is 200/4020/20005</text>
  </threadedComment>
  <threadedComment ref="M7" dT="2023-01-16T10:42:23.53" personId="{C27EDCA6-B70E-4AE6-B057-E7ED147C485B}" id="{86C52934-2456-4155-9BCF-EEC00A7A441E}">
    <text>Please select most appropriate category from dropdown list</text>
  </threadedComment>
  <threadedComment ref="C8" dT="2023-01-16T10:32:33.72" personId="{C27EDCA6-B70E-4AE6-B057-E7ED147C485B}" id="{6FCC8B5C-71C9-4FD9-B566-6EE72145D45D}">
    <text>Please select VAT code - see key below for definition of each code</text>
  </threadedComment>
  <threadedComment ref="D8" dT="2023-01-16T10:44:38.41" personId="{C27EDCA6-B70E-4AE6-B057-E7ED147C485B}" id="{9D75D52B-DA1E-472A-9720-3CA6B72DC47E}">
    <text>Please enter same amount in Net and Gross amount columns if no VAT.  If there is VAT, please ensure net amount + VAT amount is equal to the Gross Amount</text>
  </threadedComment>
  <threadedComment ref="E8" dT="2023-01-16T10:45:06.89" personId="{C27EDCA6-B70E-4AE6-B057-E7ED147C485B}" id="{2D15DFE6-4CEB-4475-AC6C-ABDA13CA84E8}">
    <text>Please enter amount if VAT code R or S is selected</text>
  </threadedComment>
  <threadedComment ref="F8" dT="2023-01-16T10:45:41.53" personId="{C27EDCA6-B70E-4AE6-B057-E7ED147C485B}" id="{46E8F4A4-06E5-4EC7-AE8B-255A856BF691}">
    <text>Please enter net amount (this will be the same as the gross amount if the gross amount does not include any vat)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1-16T10:16:48.48" personId="{C27EDCA6-B70E-4AE6-B057-E7ED147C485B}" id="{30F02136-6D29-4F91-AA9C-F967D9C39482}">
    <text>Please select Natwest credit card or Barclaycard procurement card depending on the card type you hold</text>
  </threadedComment>
  <threadedComment ref="B2" dT="2023-01-16T10:17:14.71" personId="{C27EDCA6-B70E-4AE6-B057-E7ED147C485B}" id="{8905DAF3-74A1-4CA9-88FD-9777DDB97695}">
    <text>Please enter your name</text>
  </threadedComment>
  <threadedComment ref="C3" dT="2023-01-16T10:13:18.86" personId="{C27EDCA6-B70E-4AE6-B057-E7ED147C485B}" id="{50766B6B-77A5-4845-A548-580106416A1B}">
    <text>Natwest - Statement start date is 11th of the month; Barclaycards - Statement start date is 12th of the month</text>
  </threadedComment>
  <threadedComment ref="E3" dT="2023-01-16T10:13:18.86" personId="{C27EDCA6-B70E-4AE6-B057-E7ED147C485B}" id="{DD95F5CF-766A-4899-A179-75B31852C5BF}">
    <text>Natwest - Statement end date is 10th of the month; Barclaycards - Statement end date is 11th of the month</text>
  </threadedComment>
  <threadedComment ref="A7" dT="2023-01-16T10:46:01.83" personId="{C27EDCA6-B70E-4AE6-B057-E7ED147C485B}" id="{03C473CE-7CF4-452D-BBEF-E9157EB3256C}">
    <text>Please enter date of transaction as per the date on your statement</text>
  </threadedComment>
  <threadedComment ref="F7" dT="2023-01-16T10:11:43.29" personId="{C27EDCA6-B70E-4AE6-B057-E7ED147C485B}" id="{78772C89-FF3F-4D01-83B1-44BB588AEFA8}">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E9314839-FF79-429F-A1CD-F730B2E039AB}">
    <text>Please select most appropriate category from dropdown list</text>
  </threadedComment>
  <threadedComment ref="B8" dT="2023-01-16T10:32:33.72" personId="{C27EDCA6-B70E-4AE6-B057-E7ED147C485B}" id="{55DA3FA7-6C91-4EE2-9DB4-0F523233C123}">
    <text>Please select VAT code - see key below for definition of each code</text>
  </threadedComment>
  <threadedComment ref="C8" dT="2023-01-16T10:44:38.41" personId="{C27EDCA6-B70E-4AE6-B057-E7ED147C485B}" id="{1125EFFD-72B0-47DA-A98C-9B819C40A0CE}">
    <text>Please enter same amount in Net and Gross amount columns if no VAT.  If there is VAT, please ensure net amount + VAT amount is equal to the Gross Amount</text>
  </threadedComment>
  <threadedComment ref="D8" dT="2023-01-16T10:45:06.89" personId="{C27EDCA6-B70E-4AE6-B057-E7ED147C485B}" id="{CDE093C2-4DFB-4F9C-AAD8-F24AC04724D2}">
    <text>Please enter amount if VAT code R or S is selected</text>
  </threadedComment>
  <threadedComment ref="E8" dT="2023-01-16T10:45:41.53" personId="{C27EDCA6-B70E-4AE6-B057-E7ED147C485B}" id="{8B406D55-39D1-4301-9986-8BACA2239712}">
    <text>Please enter net amount (this will be the same as the gross amount if the gross amount does not include any vat)</text>
  </threadedComment>
  <threadedComment ref="C22" dT="2023-01-16T10:48:37.32" personId="{C27EDCA6-B70E-4AE6-B057-E7ED147C485B}" id="{FE657F59-D754-4C4D-A86A-1EAF2135F8CE}">
    <text>Please ensure this Total agrees to the total amount shown on your statement (and agrees to the sum of the VAT amount and Net Amount columns on this spreadsheet)</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1-16T10:16:48.48" personId="{C27EDCA6-B70E-4AE6-B057-E7ED147C485B}" id="{9FCCF3F0-1B03-4A4D-9CD7-6155BAC86647}">
    <text>Please select Natwest credit card or Barclaycard procurement card depending on the card type you hold</text>
  </threadedComment>
  <threadedComment ref="B2" dT="2023-01-16T10:17:14.71" personId="{C27EDCA6-B70E-4AE6-B057-E7ED147C485B}" id="{90F2EDC3-2E7D-4AAC-AC69-9C4409E798C1}">
    <text>Please enter your name</text>
  </threadedComment>
  <threadedComment ref="C3" dT="2023-01-16T10:13:18.86" personId="{C27EDCA6-B70E-4AE6-B057-E7ED147C485B}" id="{ABF79A14-5A1A-4F78-B155-A39CB337D021}">
    <text>Natwest - Statement start date is 11th of the month; Barclaycards - Statement start date is 12th of the month</text>
  </threadedComment>
  <threadedComment ref="E3" dT="2023-01-16T10:13:18.86" personId="{C27EDCA6-B70E-4AE6-B057-E7ED147C485B}" id="{6386F91D-76C1-47E1-BA09-66E4DE44AF96}">
    <text>Natwest - Statement end date is 10th of the month; Barclaycards - Statement end date is 11th of the month</text>
  </threadedComment>
  <threadedComment ref="A7" dT="2023-01-16T10:46:01.83" personId="{C27EDCA6-B70E-4AE6-B057-E7ED147C485B}" id="{1CC0EFAF-E42B-41A3-A5FB-166F0A1F799B}">
    <text>Please enter date of transaction as per the date on your statement</text>
  </threadedComment>
  <threadedComment ref="F7" dT="2023-01-16T10:11:43.29" personId="{C27EDCA6-B70E-4AE6-B057-E7ED147C485B}" id="{23C5AC75-444E-4BAA-A9E2-3B970176A891}">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E05FC56A-5852-4CC6-A56D-A330CE79E2C5}">
    <text>Please select most appropriate category from dropdown list</text>
  </threadedComment>
  <threadedComment ref="B8" dT="2023-01-16T10:32:33.72" personId="{C27EDCA6-B70E-4AE6-B057-E7ED147C485B}" id="{1A336DC3-E465-4359-95AA-9B796F3CD074}">
    <text>Please select VAT code - see key below for definition of each code</text>
  </threadedComment>
  <threadedComment ref="C8" dT="2023-01-16T10:44:38.41" personId="{C27EDCA6-B70E-4AE6-B057-E7ED147C485B}" id="{4C8AF0FF-1AF8-42A4-8E84-5B327A5E9453}">
    <text>Please enter same amount in Net and Gross amount columns if no VAT.  If there is VAT, please ensure net amount + VAT amount is equal to the Gross Amount</text>
  </threadedComment>
  <threadedComment ref="D8" dT="2023-01-16T10:45:06.89" personId="{C27EDCA6-B70E-4AE6-B057-E7ED147C485B}" id="{87E84359-40E2-4CDE-9B1B-149A3C684746}">
    <text>Please enter amount if VAT code R or S is selected</text>
  </threadedComment>
  <threadedComment ref="E8" dT="2023-01-16T10:45:41.53" personId="{C27EDCA6-B70E-4AE6-B057-E7ED147C485B}" id="{17C68226-07A1-4EE5-9246-95758A954558}">
    <text>Please enter net amount (this will be the same as the gross amount if the gross amount does not include any vat)</text>
  </threadedComment>
  <threadedComment ref="C33" dT="2023-01-16T10:48:37.32" personId="{C27EDCA6-B70E-4AE6-B057-E7ED147C485B}" id="{F9DD835C-D768-4DA8-A5CB-399CC2AA3A59}">
    <text>Please ensure this Total agrees to the total amount shown on your statement (and agrees to the sum of the VAT amount and Net Amount columns on this spreadsheet)</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01-16T10:16:48.48" personId="{C27EDCA6-B70E-4AE6-B057-E7ED147C485B}" id="{4BB33EA8-A641-45A4-BD92-F7D57BAD638A}">
    <text>Please select Natwest credit card or Barclaycard procurement card depending on the card type you hold</text>
  </threadedComment>
  <threadedComment ref="B2" dT="2023-01-16T10:17:14.71" personId="{C27EDCA6-B70E-4AE6-B057-E7ED147C485B}" id="{205DE4D1-759C-48BC-BD64-8EB7533543D0}">
    <text>Please enter your name</text>
  </threadedComment>
  <threadedComment ref="C3" dT="2023-01-16T10:13:18.86" personId="{C27EDCA6-B70E-4AE6-B057-E7ED147C485B}" id="{AD02342C-BB53-4ABD-B7F8-2047BBD2B3FA}">
    <text>Natwest - Statement start date is 11th of the month; Barclaycards - Statement start date is 12th of the month</text>
  </threadedComment>
  <threadedComment ref="E3" dT="2023-01-16T10:13:18.86" personId="{C27EDCA6-B70E-4AE6-B057-E7ED147C485B}" id="{97708A44-16E8-4648-A2BA-795A2600E960}">
    <text>Natwest - Statement end date is 10th of the month; Barclaycards - Statement end date is 11th of the month</text>
  </threadedComment>
  <threadedComment ref="A7" dT="2023-01-16T10:46:01.83" personId="{C27EDCA6-B70E-4AE6-B057-E7ED147C485B}" id="{79B7569B-9F85-4845-BE08-14DEDDF752EE}">
    <text>Please enter date of transaction as per the date on your statement</text>
  </threadedComment>
  <threadedComment ref="F7" dT="2023-01-16T10:11:43.29" personId="{C27EDCA6-B70E-4AE6-B057-E7ED147C485B}" id="{060C3C71-2FA1-48DB-BE71-35D8A86ECF58}">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C9ED5AD8-CBF3-4790-9277-44172FB644A5}">
    <text>Please select most appropriate category from dropdown list</text>
  </threadedComment>
  <threadedComment ref="B8" dT="2023-01-16T10:32:33.72" personId="{C27EDCA6-B70E-4AE6-B057-E7ED147C485B}" id="{C3B7273E-5863-423A-BA0F-AB0A71E39F69}">
    <text>Please select VAT code - see key below for definition of each code</text>
  </threadedComment>
  <threadedComment ref="C8" dT="2023-01-16T10:44:38.41" personId="{C27EDCA6-B70E-4AE6-B057-E7ED147C485B}" id="{8E68C469-6889-4A81-9834-BCF524DB41D3}">
    <text>Please enter same amount in Net and Gross amount columns if no VAT.  If there is VAT, please ensure net amount + VAT amount is equal to the Gross Amount</text>
  </threadedComment>
  <threadedComment ref="D8" dT="2023-01-16T10:45:06.89" personId="{C27EDCA6-B70E-4AE6-B057-E7ED147C485B}" id="{3AD6A0C6-5D6C-4B8B-ADA3-5E6C792C55D6}">
    <text>Please enter amount if VAT code R or S is selected</text>
  </threadedComment>
  <threadedComment ref="E8" dT="2023-01-16T10:45:41.53" personId="{C27EDCA6-B70E-4AE6-B057-E7ED147C485B}" id="{EEBED1B8-8106-4E25-ACFF-28AB67080550}">
    <text>Please enter net amount (this will be the same as the gross amount if the gross amount does not include any vat)</text>
  </threadedComment>
  <threadedComment ref="C20" dT="2023-01-16T10:48:37.32" personId="{C27EDCA6-B70E-4AE6-B057-E7ED147C485B}" id="{98A1F7EC-746B-4D8D-BAC5-317E685560C3}">
    <text>Please ensure this Total agrees to the total amount shown on your statement (and agrees to the sum of the VAT amount and Net Amount columns on this spreadsheet)</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01-16T10:16:48.48" personId="{C27EDCA6-B70E-4AE6-B057-E7ED147C485B}" id="{DD7869AF-3C9C-4E09-A841-D18BA80B64B2}">
    <text>Please select Natwest credit card or Barclaycard procurement card depending on the card type you hold</text>
  </threadedComment>
  <threadedComment ref="B2" dT="2023-01-16T10:17:14.71" personId="{C27EDCA6-B70E-4AE6-B057-E7ED147C485B}" id="{17507C5A-7F17-463C-B04B-1351F4E7DC34}">
    <text>Please enter your name</text>
  </threadedComment>
  <threadedComment ref="C3" dT="2023-01-16T10:13:18.86" personId="{C27EDCA6-B70E-4AE6-B057-E7ED147C485B}" id="{B37503F9-F3A2-480A-835C-A34F7AAAC228}">
    <text>Natwest - Statement start date is 11th of the month; Barclaycards - Statement start date is 12th of the month</text>
  </threadedComment>
  <threadedComment ref="E3" dT="2023-01-16T10:13:18.86" personId="{C27EDCA6-B70E-4AE6-B057-E7ED147C485B}" id="{BA0CC2D2-032D-42EE-A8FB-91D57EA174D9}">
    <text>Natwest - Statement end date is 10th of the month; Barclaycards - Statement end date is 11th of the month</text>
  </threadedComment>
  <threadedComment ref="A7" dT="2023-01-16T10:46:01.83" personId="{C27EDCA6-B70E-4AE6-B057-E7ED147C485B}" id="{8F5B8E85-9691-464F-A6B8-9B3118A55B03}">
    <text>Please enter date of transaction as per the date on your statement</text>
  </threadedComment>
  <threadedComment ref="F7" dT="2023-01-16T10:11:43.29" personId="{C27EDCA6-B70E-4AE6-B057-E7ED147C485B}" id="{5AF3E5FA-32CE-4ABA-9BEF-A425C15B7F8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DCA4F780-FFF1-4AB1-A454-16D27B94F169}">
    <text>Please select most appropriate category from dropdown list</text>
  </threadedComment>
  <threadedComment ref="B8" dT="2023-01-16T10:32:33.72" personId="{C27EDCA6-B70E-4AE6-B057-E7ED147C485B}" id="{8BC775D4-4A36-4375-B1E2-213A1C735B26}">
    <text>Please select VAT code - see key below for definition of each code</text>
  </threadedComment>
  <threadedComment ref="C8" dT="2023-01-16T10:44:38.41" personId="{C27EDCA6-B70E-4AE6-B057-E7ED147C485B}" id="{4A3781B0-4CBC-44F6-8DF5-55CDE8D1209E}">
    <text>Please enter same amount in Net and Gross amount columns if no VAT.  If there is VAT, please ensure net amount + VAT amount is equal to the Gross Amount</text>
  </threadedComment>
  <threadedComment ref="D8" dT="2023-01-16T10:45:06.89" personId="{C27EDCA6-B70E-4AE6-B057-E7ED147C485B}" id="{1A4730D0-56E5-4E96-BDB9-92C9EB88F21A}">
    <text>Please enter amount if VAT code R or S is selected</text>
  </threadedComment>
  <threadedComment ref="E8" dT="2023-01-16T10:45:41.53" personId="{C27EDCA6-B70E-4AE6-B057-E7ED147C485B}" id="{4FA67F04-18FF-4038-8CBC-50DE7078283F}">
    <text>Please enter net amount (this will be the same as the gross amount if the gross amount does not include any vat)</text>
  </threadedComment>
  <threadedComment ref="C22" dT="2023-01-16T10:48:37.32" personId="{C27EDCA6-B70E-4AE6-B057-E7ED147C485B}" id="{28C5C79C-B420-400B-8A9A-B4F693F0F933}">
    <text>Please ensure this Total agrees to the total amount shown on your statement (and agrees to the sum of the VAT amount and Net Amount columns on this spreadsheet)</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3-01-16T10:16:48.48" personId="{C27EDCA6-B70E-4AE6-B057-E7ED147C485B}" id="{44337E74-33C6-46A5-BC8F-CFCAD6269810}">
    <text>Please select Natwest credit card or Barclaycard procurement card depending on the card type you hold</text>
  </threadedComment>
  <threadedComment ref="B2" dT="2023-01-16T10:17:14.71" personId="{C27EDCA6-B70E-4AE6-B057-E7ED147C485B}" id="{E2288D0A-389C-44DA-95C1-90E724CDD78F}">
    <text>Please enter your name</text>
  </threadedComment>
  <threadedComment ref="C3" dT="2023-01-16T10:13:18.86" personId="{C27EDCA6-B70E-4AE6-B057-E7ED147C485B}" id="{8854FB76-3218-47E2-9A25-D5F9E4435B65}">
    <text>Natwest - Statement start date is 11th of the month; Barclaycards - Statement start date is 12th of the month</text>
  </threadedComment>
  <threadedComment ref="E3" dT="2023-01-16T10:13:18.86" personId="{C27EDCA6-B70E-4AE6-B057-E7ED147C485B}" id="{DB9823C9-3DD0-4F7E-AECA-3B8EC56848C3}">
    <text>Natwest - Statement end date is 10th of the month; Barclaycards - Statement end date is 11th of the month</text>
  </threadedComment>
  <threadedComment ref="A7" dT="2023-01-16T10:46:01.83" personId="{C27EDCA6-B70E-4AE6-B057-E7ED147C485B}" id="{C3C140C0-010C-4CDB-94EA-34960DB99F81}">
    <text>Please enter date of transaction as per the date on your statement</text>
  </threadedComment>
  <threadedComment ref="F7" dT="2023-01-16T10:11:43.29" personId="{C27EDCA6-B70E-4AE6-B057-E7ED147C485B}" id="{2C2E39A1-5059-4C06-9D0F-2122C31F339A}">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A882F6DD-DB80-4E59-879E-7CFC303F7156}">
    <text>Please select most appropriate category from dropdown list</text>
  </threadedComment>
  <threadedComment ref="B8" dT="2023-01-16T10:32:33.72" personId="{C27EDCA6-B70E-4AE6-B057-E7ED147C485B}" id="{31BFE6D8-9FFA-4EFC-8584-D6263F69B938}">
    <text>Please select VAT code - see key below for definition of each code</text>
  </threadedComment>
  <threadedComment ref="C8" dT="2023-01-16T10:44:38.41" personId="{C27EDCA6-B70E-4AE6-B057-E7ED147C485B}" id="{96134DD7-63F1-416D-947C-3C70A6BE68F5}">
    <text>Please enter same amount in Net and Gross amount columns if no VAT.  If there is VAT, please ensure net amount + VAT amount is equal to the Gross Amount</text>
  </threadedComment>
  <threadedComment ref="D8" dT="2023-01-16T10:45:06.89" personId="{C27EDCA6-B70E-4AE6-B057-E7ED147C485B}" id="{A5E51CDA-3E6F-4C30-8DD7-AF13DAF76EC1}">
    <text>Please enter amount if VAT code R or S is selected</text>
  </threadedComment>
  <threadedComment ref="E8" dT="2023-01-16T10:45:41.53" personId="{C27EDCA6-B70E-4AE6-B057-E7ED147C485B}" id="{43122C90-FB7D-4A09-B47F-8003E56148FB}">
    <text>Please enter net amount (this will be the same as the gross amount if the gross amount does not include any vat)</text>
  </threadedComment>
  <threadedComment ref="C22" dT="2023-01-16T10:48:37.32" personId="{C27EDCA6-B70E-4AE6-B057-E7ED147C485B}" id="{D26B5322-A5C0-472A-9108-41C7B42750CC}">
    <text>Please ensure this Total agrees to the total amount shown on your statement (and agrees to the sum of the VAT amount and Net Amount columns on this spreadsheet)</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23-01-16T10:16:48.48" personId="{C27EDCA6-B70E-4AE6-B057-E7ED147C485B}" id="{FEE5D0AF-D998-4233-901A-A9FBF3AC5D62}">
    <text>Please select Natwest credit card or Barclaycard procurement card depending on the card type you hold</text>
  </threadedComment>
  <threadedComment ref="B2" dT="2023-01-16T10:17:14.71" personId="{C27EDCA6-B70E-4AE6-B057-E7ED147C485B}" id="{582A32FE-DC4D-4422-AEB0-4CFE31D80C2B}">
    <text>Please enter your name</text>
  </threadedComment>
  <threadedComment ref="C3" dT="2023-01-16T10:13:18.86" personId="{C27EDCA6-B70E-4AE6-B057-E7ED147C485B}" id="{723ED38E-A5CF-427C-BC42-E4E804657ABE}">
    <text>Natwest - Statement start date is 11th of the month; Barclaycards - Statement start date is 12th of the month</text>
  </threadedComment>
  <threadedComment ref="E3" dT="2023-01-16T10:13:18.86" personId="{C27EDCA6-B70E-4AE6-B057-E7ED147C485B}" id="{0DB36D92-C574-4C34-8646-1070B741EF91}">
    <text>Natwest - Statement end date is 10th of the month; Barclaycards - Statement end date is 11th of the month</text>
  </threadedComment>
  <threadedComment ref="A7" dT="2023-01-16T10:46:01.83" personId="{C27EDCA6-B70E-4AE6-B057-E7ED147C485B}" id="{BCE09DF8-7F77-4539-A684-9624768200F1}">
    <text>Please enter date of transaction as per the date on your statement</text>
  </threadedComment>
  <threadedComment ref="F7" dT="2023-01-16T10:11:43.29" personId="{C27EDCA6-B70E-4AE6-B057-E7ED147C485B}" id="{C32B976F-BD6F-40C3-97B2-8F4201A402FC}">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B98405AA-40C0-40AA-8155-FD19E353F45A}">
    <text>Please select most appropriate category from dropdown list</text>
  </threadedComment>
  <threadedComment ref="B8" dT="2023-01-16T10:32:33.72" personId="{C27EDCA6-B70E-4AE6-B057-E7ED147C485B}" id="{22B6AEED-DBBF-469E-8B21-66665FDEE0DB}">
    <text>Please select VAT code - see key below for definition of each code</text>
  </threadedComment>
  <threadedComment ref="C8" dT="2023-01-16T10:44:38.41" personId="{C27EDCA6-B70E-4AE6-B057-E7ED147C485B}" id="{15DF1D2B-54CF-4AFE-A781-3BA32C4B5E01}">
    <text>Please enter same amount in Net and Gross amount columns if no VAT.  If there is VAT, please ensure net amount + VAT amount is equal to the Gross Amount</text>
  </threadedComment>
  <threadedComment ref="D8" dT="2023-01-16T10:45:06.89" personId="{C27EDCA6-B70E-4AE6-B057-E7ED147C485B}" id="{65A2EB77-66B9-4305-9E8A-462AAAE88608}">
    <text>Please enter amount if VAT code R or S is selected</text>
  </threadedComment>
  <threadedComment ref="E8" dT="2023-01-16T10:45:41.53" personId="{C27EDCA6-B70E-4AE6-B057-E7ED147C485B}" id="{73258E17-F8E9-4959-8D89-28F714341AB3}">
    <text>Please enter net amount (this will be the same as the gross amount if the gross amount does not include any vat)</text>
  </threadedComment>
  <threadedComment ref="C22" dT="2023-01-16T10:48:37.32" personId="{C27EDCA6-B70E-4AE6-B057-E7ED147C485B}" id="{A5A1121C-464F-47DB-930E-31DEB7FCEB1B}">
    <text>Please ensure this Total agrees to the total amount shown on your statement (and agrees to the sum of the VAT amount and Net Amount columns on this spreadsheet)</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23-01-16T10:16:48.48" personId="{C27EDCA6-B70E-4AE6-B057-E7ED147C485B}" id="{4F203DA6-EA3F-4808-90B4-2E8C7FBFC88E}">
    <text>Please select Natwest credit card or Barclaycard procurement card depending on the card type you hold</text>
  </threadedComment>
  <threadedComment ref="B2" dT="2023-01-16T10:17:14.71" personId="{C27EDCA6-B70E-4AE6-B057-E7ED147C485B}" id="{50752E9C-25F5-4DA3-9420-F866C6D110C5}">
    <text>Please enter your name</text>
  </threadedComment>
  <threadedComment ref="C3" dT="2023-01-16T10:13:18.86" personId="{C27EDCA6-B70E-4AE6-B057-E7ED147C485B}" id="{55B6B945-E0F1-4FCA-89EB-83E405ADFEB0}">
    <text>Natwest - Statement start date is 11th of the month; Barclaycards - Statement start date is 12th of the month</text>
  </threadedComment>
  <threadedComment ref="E3" dT="2023-01-16T10:13:18.86" personId="{C27EDCA6-B70E-4AE6-B057-E7ED147C485B}" id="{B4B8AD0D-DDB5-4B61-9171-09C6DAD1679F}">
    <text>Natwest - Statement end date is 10th of the month; Barclaycards - Statement end date is 11th of the month</text>
  </threadedComment>
  <threadedComment ref="A7" dT="2023-01-16T10:46:01.83" personId="{C27EDCA6-B70E-4AE6-B057-E7ED147C485B}" id="{9BE00C0A-465C-465F-9E3C-BAFB79234EB6}">
    <text>Please enter date of transaction as per the date on your statement</text>
  </threadedComment>
  <threadedComment ref="F7" dT="2023-01-16T10:11:43.29" personId="{C27EDCA6-B70E-4AE6-B057-E7ED147C485B}" id="{2E3460B1-7652-4452-A75B-023113634AF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C27EDCA6-B70E-4AE6-B057-E7ED147C485B}" id="{EFEB2BA7-2773-409D-B8A7-336CC0312CAC}">
    <text>Please select most appropriate category from dropdown list</text>
  </threadedComment>
  <threadedComment ref="B8" dT="2023-01-16T10:32:33.72" personId="{C27EDCA6-B70E-4AE6-B057-E7ED147C485B}" id="{C3E777A3-2402-4660-A317-CF09296C722D}">
    <text>Please select VAT code - see key below for definition of each code</text>
  </threadedComment>
  <threadedComment ref="C8" dT="2023-01-16T10:44:38.41" personId="{C27EDCA6-B70E-4AE6-B057-E7ED147C485B}" id="{F208BB9A-DBC1-40C4-9327-6C6FF0FBC4B8}">
    <text>Please enter same amount in Net and Gross amount columns if no VAT.  If there is VAT, please ensure net amount + VAT amount is equal to the Gross Amount</text>
  </threadedComment>
  <threadedComment ref="D8" dT="2023-01-16T10:45:06.89" personId="{C27EDCA6-B70E-4AE6-B057-E7ED147C485B}" id="{D233A897-32A3-4F21-B3CD-9891EC7FEEB5}">
    <text>Please enter amount if VAT code R or S is selected</text>
  </threadedComment>
  <threadedComment ref="E8" dT="2023-01-16T10:45:41.53" personId="{C27EDCA6-B70E-4AE6-B057-E7ED147C485B}" id="{52FE4294-6E72-4320-8703-8FC2C7ED2F2C}">
    <text>Please enter net amount (this will be the same as the gross amount if the gross amount does not include any vat)</text>
  </threadedComment>
  <threadedComment ref="C22" dT="2023-01-16T10:48:37.32" personId="{C27EDCA6-B70E-4AE6-B057-E7ED147C485B}" id="{A9FA3362-3B80-43FA-A75F-37E477A94BCE}">
    <text>Please ensure this Total agrees to the total amount shown on your statement (and agrees to the sum of the VAT amount and Net Amount columns on this spreadsheet)</text>
  </threadedComment>
</ThreadedComments>
</file>

<file path=xl/threadedComments/threadedComment9.xml><?xml version="1.0" encoding="utf-8"?>
<ThreadedComments xmlns="http://schemas.microsoft.com/office/spreadsheetml/2018/threadedcomments" xmlns:x="http://schemas.openxmlformats.org/spreadsheetml/2006/main">
  <threadedComment ref="C4" dT="2023-11-14T11:29:03.52" personId="{C27EDCA6-B70E-4AE6-B057-E7ED147C485B}" id="{98B575DC-53E8-4AC9-B9F2-EDB6AB0C1642}">
    <text>Note; this will not be used in narrative in ledger.  It is purely for identifying the transaction on the Barclaycard statement</text>
  </threadedComment>
  <threadedComment ref="K4" dT="2023-11-14T11:29:03.52" personId="{C27EDCA6-B70E-4AE6-B057-E7ED147C485B}" id="{D5359158-6E2B-4564-B8EA-FC3DAEB4A5D3}">
    <text>Note; this will not be used in narrative in ledger.  It is purely for identifying the transaction on the Barclaycard statement</text>
  </threadedComment>
  <threadedComment ref="J5" dT="2023-10-18T11:36:28.45" personId="{C27EDCA6-B70E-4AE6-B057-E7ED147C485B}" id="{1D0B4D35-9886-433B-AAE9-8C8EE1E7E380}">
    <text>This will be the narrative that appears in your ledger code (CC represents spend is from credit card)</text>
  </threadedComment>
  <threadedComment ref="J5" dT="2023-10-30T13:34:47.74" personId="{C27EDCA6-B70E-4AE6-B057-E7ED147C485B}" id="{31BA52CB-224D-4FE3-999D-30C5BDE7E2AA}" parentId="{1D0B4D35-9886-433B-AAE9-8C8EE1E7E380}">
    <text>Field length 255 chars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microsoft.com/office/2017/10/relationships/threadedComment" Target="../threadedComments/threadedComment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 Id="rId4" Type="http://schemas.microsoft.com/office/2017/10/relationships/threadedComment" Target="../threadedComments/threadedComment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 Id="rId4" Type="http://schemas.microsoft.com/office/2017/10/relationships/threadedComment" Target="../threadedComments/threadedComment1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EE87-45A8-4AE9-9B68-7F338FBAB300}">
  <dimension ref="A1:X27"/>
  <sheetViews>
    <sheetView workbookViewId="0">
      <selection activeCell="A2" sqref="A2"/>
    </sheetView>
  </sheetViews>
  <sheetFormatPr defaultColWidth="9.140625" defaultRowHeight="15" outlineLevelCol="1" x14ac:dyDescent="0.25"/>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4" customFormat="1" ht="18" x14ac:dyDescent="0.25">
      <c r="A1" s="59" t="s">
        <v>66</v>
      </c>
      <c r="B1" s="60" t="s">
        <v>67</v>
      </c>
      <c r="C1" s="61"/>
      <c r="D1" s="61"/>
      <c r="E1" s="62"/>
      <c r="F1" s="62"/>
      <c r="G1" s="62"/>
      <c r="H1" s="62"/>
      <c r="I1" s="62"/>
      <c r="J1" s="63"/>
      <c r="K1" s="63"/>
      <c r="L1" s="63"/>
    </row>
    <row r="2" spans="1:24" s="64" customFormat="1" ht="18" x14ac:dyDescent="0.25">
      <c r="A2" s="65" t="s">
        <v>68</v>
      </c>
      <c r="B2" s="60"/>
      <c r="C2" s="61"/>
      <c r="D2" s="61"/>
      <c r="E2" s="66"/>
      <c r="F2" s="66"/>
      <c r="G2" s="66"/>
      <c r="H2" s="66"/>
      <c r="I2" s="66"/>
    </row>
    <row r="3" spans="1:24" s="64" customFormat="1" ht="36" x14ac:dyDescent="0.25">
      <c r="A3" s="67" t="s">
        <v>69</v>
      </c>
      <c r="B3" s="68" t="s">
        <v>70</v>
      </c>
      <c r="C3" s="69">
        <v>45272</v>
      </c>
      <c r="D3" s="68" t="s">
        <v>71</v>
      </c>
      <c r="E3" s="69">
        <v>45302</v>
      </c>
      <c r="F3" s="70"/>
    </row>
    <row r="4" spans="1:24" s="64" customFormat="1" ht="18.75" thickBot="1" x14ac:dyDescent="0.3">
      <c r="A4" s="71"/>
      <c r="B4" s="71"/>
      <c r="C4" s="71"/>
      <c r="D4" s="71"/>
      <c r="E4" s="71"/>
      <c r="F4" s="72"/>
      <c r="G4" s="72"/>
      <c r="H4" s="72"/>
      <c r="I4" s="71"/>
      <c r="J4" s="71"/>
      <c r="K4" s="71"/>
    </row>
    <row r="5" spans="1:24" s="64" customFormat="1" ht="18.75" thickBot="1" x14ac:dyDescent="0.3">
      <c r="A5" s="73" t="s">
        <v>72</v>
      </c>
      <c r="B5" s="74"/>
      <c r="C5" s="74"/>
      <c r="D5" s="74"/>
      <c r="E5" s="74"/>
      <c r="F5" s="74"/>
      <c r="G5" s="74"/>
      <c r="H5" s="74"/>
      <c r="I5" s="74"/>
      <c r="J5" s="74"/>
      <c r="K5" s="74"/>
      <c r="L5" s="75"/>
    </row>
    <row r="6" spans="1:24" s="64" customFormat="1" ht="18" x14ac:dyDescent="0.25">
      <c r="A6" s="71"/>
      <c r="B6" s="71"/>
      <c r="C6" s="71"/>
      <c r="D6" s="71"/>
      <c r="E6" s="71"/>
      <c r="F6" s="72"/>
      <c r="G6" s="72"/>
      <c r="H6" s="72"/>
      <c r="I6" s="71"/>
      <c r="J6" s="71"/>
      <c r="K6" s="71"/>
      <c r="L6" s="76"/>
    </row>
    <row r="7" spans="1:24" s="64" customFormat="1" ht="18" x14ac:dyDescent="0.25">
      <c r="A7" s="77" t="s">
        <v>73</v>
      </c>
      <c r="B7" s="78" t="s">
        <v>74</v>
      </c>
      <c r="C7" s="78" t="s">
        <v>75</v>
      </c>
      <c r="D7" s="78" t="s">
        <v>74</v>
      </c>
      <c r="E7" s="78" t="s">
        <v>76</v>
      </c>
      <c r="F7" s="79" t="s">
        <v>77</v>
      </c>
      <c r="G7" s="80"/>
      <c r="H7" s="81"/>
      <c r="I7" s="82" t="s">
        <v>78</v>
      </c>
      <c r="J7" s="82" t="s">
        <v>79</v>
      </c>
      <c r="K7" s="83" t="s">
        <v>80</v>
      </c>
      <c r="L7" s="84" t="s">
        <v>81</v>
      </c>
      <c r="M7" s="85"/>
      <c r="N7" s="85"/>
      <c r="O7" s="85"/>
      <c r="P7" s="85"/>
      <c r="Q7" s="85"/>
      <c r="R7" s="85"/>
      <c r="S7" s="85"/>
      <c r="T7" s="85"/>
      <c r="U7" s="85"/>
      <c r="V7" s="85"/>
      <c r="W7" s="85"/>
      <c r="X7" s="85"/>
    </row>
    <row r="8" spans="1:24" s="64" customFormat="1" ht="18" x14ac:dyDescent="0.25">
      <c r="A8" s="86"/>
      <c r="B8" s="87" t="s">
        <v>82</v>
      </c>
      <c r="C8" s="87" t="s">
        <v>40</v>
      </c>
      <c r="D8" s="87" t="s">
        <v>40</v>
      </c>
      <c r="E8" s="87" t="s">
        <v>40</v>
      </c>
      <c r="F8" s="88" t="s">
        <v>83</v>
      </c>
      <c r="G8" s="89"/>
      <c r="H8" s="90"/>
      <c r="I8" s="91"/>
      <c r="J8" s="91"/>
      <c r="K8" s="92"/>
      <c r="L8" s="93"/>
      <c r="M8" s="85"/>
      <c r="N8" s="85"/>
      <c r="O8" s="85"/>
      <c r="P8" s="85"/>
      <c r="Q8" s="85"/>
      <c r="R8" s="85"/>
      <c r="S8" s="85"/>
      <c r="T8" s="85"/>
      <c r="U8" s="85"/>
      <c r="V8" s="85"/>
      <c r="W8" s="85"/>
      <c r="X8" s="85"/>
    </row>
    <row r="9" spans="1:24" s="64" customFormat="1" ht="18" x14ac:dyDescent="0.25">
      <c r="A9" s="94"/>
      <c r="B9" s="95"/>
      <c r="C9" s="95" t="s">
        <v>84</v>
      </c>
      <c r="D9" s="95" t="s">
        <v>84</v>
      </c>
      <c r="E9" s="95" t="s">
        <v>84</v>
      </c>
      <c r="F9" s="96"/>
      <c r="G9" s="97"/>
      <c r="H9" s="98"/>
      <c r="I9" s="99"/>
      <c r="J9" s="99"/>
      <c r="K9" s="100"/>
      <c r="L9" s="101"/>
    </row>
    <row r="10" spans="1:24" s="64" customFormat="1" ht="18" hidden="1" x14ac:dyDescent="0.25">
      <c r="A10" s="102"/>
      <c r="B10" s="95"/>
      <c r="C10" s="95"/>
      <c r="D10" s="95"/>
      <c r="E10" s="95"/>
      <c r="F10" s="95"/>
      <c r="G10" s="95"/>
      <c r="H10" s="95"/>
      <c r="I10" s="95"/>
      <c r="J10" s="103"/>
      <c r="K10" s="104"/>
      <c r="L10" s="104"/>
    </row>
    <row r="11" spans="1:24" s="64" customFormat="1" ht="18" hidden="1" x14ac:dyDescent="0.25">
      <c r="A11" s="102"/>
      <c r="B11" s="95"/>
      <c r="C11" s="95"/>
      <c r="D11" s="95"/>
      <c r="E11" s="95"/>
      <c r="F11" s="105"/>
      <c r="G11" s="106"/>
      <c r="H11" s="107"/>
      <c r="I11" s="95"/>
      <c r="J11" s="103"/>
      <c r="K11" s="104"/>
      <c r="L11" s="104"/>
    </row>
    <row r="12" spans="1:24" ht="20.100000000000001" customHeight="1" x14ac:dyDescent="0.25">
      <c r="A12" s="108">
        <v>45278</v>
      </c>
      <c r="B12" s="109"/>
      <c r="C12" s="110">
        <v>320</v>
      </c>
      <c r="D12" s="111">
        <v>64</v>
      </c>
      <c r="E12" s="112">
        <v>384</v>
      </c>
      <c r="F12" s="113">
        <v>200</v>
      </c>
      <c r="G12" s="113">
        <v>4020</v>
      </c>
      <c r="H12" s="113"/>
      <c r="I12" s="113" t="s">
        <v>85</v>
      </c>
      <c r="J12" s="114" t="s">
        <v>86</v>
      </c>
      <c r="K12" s="113" t="s">
        <v>87</v>
      </c>
      <c r="L12" s="113" t="s">
        <v>88</v>
      </c>
      <c r="N12" t="b">
        <f t="shared" ref="N12" si="0">OR(F12&lt;100,LEN(F12)=2)</f>
        <v>0</v>
      </c>
      <c r="O12" t="b">
        <f t="shared" ref="O12" si="1">OR(G12&lt;1000,LEN(G12)=3)</f>
        <v>0</v>
      </c>
      <c r="P12" t="b">
        <f t="shared" ref="P12" si="2">IF(H12&lt;1000,TRUE)</f>
        <v>1</v>
      </c>
      <c r="Q12" t="e">
        <f>OR(#REF!&lt;100000,LEN(#REF!)=5)</f>
        <v>#REF!</v>
      </c>
    </row>
    <row r="13" spans="1:24" s="64" customFormat="1" ht="18.75" thickBot="1" x14ac:dyDescent="0.3">
      <c r="A13" s="115" t="s">
        <v>89</v>
      </c>
      <c r="B13" s="116"/>
      <c r="C13" s="117">
        <f>SUM(C12:C12)</f>
        <v>320</v>
      </c>
      <c r="D13" s="117">
        <f>SUM(D12:D12)</f>
        <v>64</v>
      </c>
      <c r="E13" s="117">
        <f>SUM(E12:E12)</f>
        <v>384</v>
      </c>
      <c r="F13" s="118"/>
      <c r="G13" s="119"/>
      <c r="H13" s="120"/>
      <c r="I13" s="121"/>
      <c r="J13" s="122"/>
      <c r="K13" s="123"/>
      <c r="L13" s="124"/>
    </row>
    <row r="16" spans="1:24" s="125" customFormat="1" ht="15.75" x14ac:dyDescent="0.25">
      <c r="B16" s="126" t="s">
        <v>90</v>
      </c>
      <c r="C16" s="127"/>
    </row>
    <row r="17" spans="2:9" s="125" customFormat="1" x14ac:dyDescent="0.2">
      <c r="B17" s="128" t="s">
        <v>51</v>
      </c>
      <c r="C17" s="129" t="s">
        <v>91</v>
      </c>
    </row>
    <row r="18" spans="2:9" s="125" customFormat="1" x14ac:dyDescent="0.2">
      <c r="B18" s="128" t="s">
        <v>18</v>
      </c>
      <c r="C18" s="129" t="s">
        <v>92</v>
      </c>
    </row>
    <row r="19" spans="2:9" s="125" customFormat="1" x14ac:dyDescent="0.2">
      <c r="B19" s="128" t="s">
        <v>27</v>
      </c>
      <c r="C19" s="129" t="s">
        <v>93</v>
      </c>
    </row>
    <row r="20" spans="2:9" s="125" customFormat="1" x14ac:dyDescent="0.2">
      <c r="B20" s="128" t="s">
        <v>94</v>
      </c>
      <c r="C20" s="129" t="s">
        <v>95</v>
      </c>
    </row>
    <row r="21" spans="2:9" s="125" customFormat="1" x14ac:dyDescent="0.2">
      <c r="B21" s="130" t="s">
        <v>96</v>
      </c>
      <c r="C21" s="131" t="s">
        <v>97</v>
      </c>
    </row>
    <row r="24" spans="2:9" x14ac:dyDescent="0.25">
      <c r="B24" s="132"/>
      <c r="C24" s="132"/>
    </row>
    <row r="25" spans="2:9" x14ac:dyDescent="0.25">
      <c r="I25">
        <v>6.2</v>
      </c>
    </row>
    <row r="26" spans="2:9" x14ac:dyDescent="0.25">
      <c r="I26">
        <v>5.17</v>
      </c>
    </row>
    <row r="27" spans="2:9" x14ac:dyDescent="0.25">
      <c r="I27">
        <f>I25-I26</f>
        <v>1.0300000000000002</v>
      </c>
    </row>
  </sheetData>
  <mergeCells count="14">
    <mergeCell ref="A13:B13"/>
    <mergeCell ref="F13:H13"/>
    <mergeCell ref="B16:C16"/>
    <mergeCell ref="B24:C24"/>
    <mergeCell ref="B1:D1"/>
    <mergeCell ref="B2:D2"/>
    <mergeCell ref="A5:L5"/>
    <mergeCell ref="A7:A9"/>
    <mergeCell ref="F7:H7"/>
    <mergeCell ref="I7:I9"/>
    <mergeCell ref="J7:J9"/>
    <mergeCell ref="K7:K9"/>
    <mergeCell ref="L7:L9"/>
    <mergeCell ref="F8:H9"/>
  </mergeCells>
  <conditionalFormatting sqref="A12">
    <cfRule type="expression" dxfId="100" priority="3" stopIfTrue="1">
      <formula>AND(NOT(ISBLANK(C12)),ISBLANK(A12))</formula>
    </cfRule>
  </conditionalFormatting>
  <conditionalFormatting sqref="B12">
    <cfRule type="expression" dxfId="99" priority="2" stopIfTrue="1">
      <formula>AND(NOT(ISBLANK(C12)),ISBLANK(B12))</formula>
    </cfRule>
  </conditionalFormatting>
  <conditionalFormatting sqref="B1:D2">
    <cfRule type="expression" dxfId="98" priority="6" stopIfTrue="1">
      <formula>ISBLANK(B1)</formula>
    </cfRule>
  </conditionalFormatting>
  <conditionalFormatting sqref="C3">
    <cfRule type="expression" dxfId="97" priority="5" stopIfTrue="1">
      <formula>ISBLANK(C3)</formula>
    </cfRule>
  </conditionalFormatting>
  <conditionalFormatting sqref="C12">
    <cfRule type="expression" dxfId="96" priority="1" stopIfTrue="1">
      <formula>ISBLANK(C12)</formula>
    </cfRule>
  </conditionalFormatting>
  <conditionalFormatting sqref="E3">
    <cfRule type="expression" dxfId="95" priority="4" stopIfTrue="1">
      <formula>ISBLANK(E3)</formula>
    </cfRule>
  </conditionalFormatting>
  <dataValidations count="3">
    <dataValidation type="list" allowBlank="1" showInputMessage="1" showErrorMessage="1" sqref="B12" xr:uid="{E6FD5A50-E454-4DEC-A311-0C10C5A8B524}">
      <formula1>$B$14:$B$18</formula1>
    </dataValidation>
    <dataValidation type="textLength" operator="lessThan" allowBlank="1" showInputMessage="1" showErrorMessage="1" sqref="B2:D2" xr:uid="{B1ECA508-EC91-467E-8CF1-4DA954529021}">
      <formula1>250</formula1>
    </dataValidation>
    <dataValidation type="date" allowBlank="1" showInputMessage="1" showErrorMessage="1" sqref="E3 C3" xr:uid="{98AFBDAF-E907-49D9-A184-622F780713A7}">
      <formula1>44938</formula1>
      <formula2>73031</formula2>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585C1-0B6E-4005-A3A4-1586B0A67C65}">
  <dimension ref="A1:K41"/>
  <sheetViews>
    <sheetView topLeftCell="B23" workbookViewId="0">
      <selection activeCell="J44" sqref="J44"/>
    </sheetView>
  </sheetViews>
  <sheetFormatPr defaultColWidth="9.42578125" defaultRowHeight="15" x14ac:dyDescent="0.25"/>
  <cols>
    <col min="1" max="1" width="37.7109375" customWidth="1"/>
    <col min="2" max="2" width="2.7109375" style="31" customWidth="1"/>
    <col min="3" max="3" width="19" customWidth="1"/>
    <col min="4" max="4" width="37.5703125" bestFit="1" customWidth="1"/>
    <col min="5" max="5" width="16.7109375" bestFit="1" customWidth="1"/>
    <col min="6" max="6" width="22.7109375" customWidth="1"/>
    <col min="7" max="7" width="21.85546875" customWidth="1"/>
    <col min="8" max="8" width="19.28515625" customWidth="1"/>
    <col min="9" max="9" width="19.42578125" bestFit="1" customWidth="1"/>
    <col min="10" max="10" width="73.7109375" bestFit="1" customWidth="1"/>
    <col min="11" max="11" width="16.85546875" customWidth="1"/>
    <col min="12" max="13" width="20.5703125" bestFit="1" customWidth="1"/>
    <col min="14" max="15" width="12" bestFit="1" customWidth="1"/>
    <col min="16" max="16" width="11.7109375" bestFit="1" customWidth="1"/>
    <col min="17" max="17" width="18" bestFit="1" customWidth="1"/>
    <col min="18" max="22" width="12.140625" bestFit="1" customWidth="1"/>
    <col min="23" max="23" width="19.42578125" bestFit="1" customWidth="1"/>
  </cols>
  <sheetData>
    <row r="1" spans="1:11" ht="24" x14ac:dyDescent="0.4">
      <c r="A1" s="30" t="s">
        <v>0</v>
      </c>
      <c r="C1" s="32" t="s">
        <v>1</v>
      </c>
      <c r="D1" s="32"/>
    </row>
    <row r="2" spans="1:11" ht="15.75" x14ac:dyDescent="0.25">
      <c r="E2" s="33"/>
      <c r="J2" s="34"/>
    </row>
    <row r="3" spans="1:11" ht="15.75" x14ac:dyDescent="0.25">
      <c r="D3" s="35" t="s">
        <v>2</v>
      </c>
      <c r="F3" s="34"/>
      <c r="J3" s="34"/>
    </row>
    <row r="4" spans="1:11" ht="70.5" customHeight="1" x14ac:dyDescent="0.25">
      <c r="C4" s="36" t="s">
        <v>3</v>
      </c>
      <c r="D4" s="36" t="s">
        <v>4</v>
      </c>
      <c r="E4" t="s">
        <v>5</v>
      </c>
      <c r="F4" s="36" t="s">
        <v>6</v>
      </c>
      <c r="G4" s="36" t="s">
        <v>7</v>
      </c>
      <c r="H4" t="s">
        <v>5</v>
      </c>
      <c r="I4" t="s">
        <v>5</v>
      </c>
      <c r="J4" s="36" t="s">
        <v>8</v>
      </c>
      <c r="K4" s="36" t="s">
        <v>3</v>
      </c>
    </row>
    <row r="5" spans="1:11" x14ac:dyDescent="0.25">
      <c r="A5" s="37" t="s">
        <v>9</v>
      </c>
      <c r="D5" s="37" t="s">
        <v>10</v>
      </c>
      <c r="E5" t="s">
        <v>11</v>
      </c>
      <c r="F5" s="37" t="s">
        <v>12</v>
      </c>
      <c r="G5" s="37" t="s">
        <v>13</v>
      </c>
      <c r="H5" t="s">
        <v>14</v>
      </c>
      <c r="I5" t="s">
        <v>15</v>
      </c>
      <c r="J5" t="s">
        <v>16</v>
      </c>
    </row>
    <row r="6" spans="1:11" x14ac:dyDescent="0.25">
      <c r="A6" s="38" t="s">
        <v>65</v>
      </c>
      <c r="C6" s="39">
        <v>45272</v>
      </c>
      <c r="D6" s="40" t="s">
        <v>48</v>
      </c>
      <c r="E6" s="41">
        <v>10</v>
      </c>
      <c r="F6" s="42">
        <v>-7.98</v>
      </c>
      <c r="G6" s="43" t="s">
        <v>27</v>
      </c>
      <c r="H6" s="41"/>
      <c r="I6" s="41" t="s">
        <v>19</v>
      </c>
      <c r="J6" s="44" t="s">
        <v>49</v>
      </c>
      <c r="K6" s="45">
        <v>45272</v>
      </c>
    </row>
    <row r="7" spans="1:11" x14ac:dyDescent="0.25">
      <c r="A7" s="37" t="s">
        <v>21</v>
      </c>
      <c r="C7" s="39">
        <v>45282</v>
      </c>
      <c r="D7" s="40" t="s">
        <v>50</v>
      </c>
      <c r="E7" s="41">
        <v>10</v>
      </c>
      <c r="F7" s="42">
        <v>-75</v>
      </c>
      <c r="G7" s="43" t="s">
        <v>51</v>
      </c>
      <c r="H7" s="41"/>
      <c r="I7" s="41" t="s">
        <v>19</v>
      </c>
      <c r="J7" s="44" t="s">
        <v>52</v>
      </c>
      <c r="K7" s="45">
        <v>45282</v>
      </c>
    </row>
    <row r="8" spans="1:11" x14ac:dyDescent="0.25">
      <c r="A8" s="38" t="s">
        <v>53</v>
      </c>
      <c r="C8" s="39">
        <v>45283</v>
      </c>
      <c r="D8" s="40" t="s">
        <v>17</v>
      </c>
      <c r="E8" s="41">
        <v>10</v>
      </c>
      <c r="F8" s="42">
        <v>-19.52</v>
      </c>
      <c r="G8" s="43" t="s">
        <v>18</v>
      </c>
      <c r="H8" s="41"/>
      <c r="I8" s="41" t="s">
        <v>19</v>
      </c>
      <c r="J8" s="44" t="s">
        <v>54</v>
      </c>
      <c r="K8" s="45">
        <v>45283</v>
      </c>
    </row>
    <row r="9" spans="1:11" x14ac:dyDescent="0.25">
      <c r="C9" s="39">
        <v>45283</v>
      </c>
      <c r="D9" s="40" t="s">
        <v>22</v>
      </c>
      <c r="E9" s="41">
        <v>10</v>
      </c>
      <c r="F9" s="42">
        <v>-19.52</v>
      </c>
      <c r="G9" s="43" t="s">
        <v>18</v>
      </c>
      <c r="H9" s="41"/>
      <c r="I9" s="41" t="s">
        <v>19</v>
      </c>
      <c r="J9" s="44" t="s">
        <v>54</v>
      </c>
      <c r="K9" s="45">
        <v>45283</v>
      </c>
    </row>
    <row r="10" spans="1:11" x14ac:dyDescent="0.25">
      <c r="C10" s="39">
        <v>45284</v>
      </c>
      <c r="D10" s="40" t="s">
        <v>17</v>
      </c>
      <c r="E10" s="41">
        <v>10</v>
      </c>
      <c r="F10" s="42">
        <v>-36.049999999999997</v>
      </c>
      <c r="G10" s="43" t="s">
        <v>18</v>
      </c>
      <c r="H10" s="41"/>
      <c r="I10" s="41" t="s">
        <v>19</v>
      </c>
      <c r="J10" s="44" t="s">
        <v>55</v>
      </c>
      <c r="K10" s="45">
        <v>45284</v>
      </c>
    </row>
    <row r="11" spans="1:11" x14ac:dyDescent="0.25">
      <c r="C11" s="39">
        <v>45284</v>
      </c>
      <c r="D11" s="40" t="s">
        <v>22</v>
      </c>
      <c r="E11" s="41">
        <v>10</v>
      </c>
      <c r="F11" s="42">
        <v>-36.049999999999997</v>
      </c>
      <c r="G11" s="43" t="s">
        <v>18</v>
      </c>
      <c r="H11" s="41"/>
      <c r="I11" s="41" t="s">
        <v>19</v>
      </c>
      <c r="J11" s="44" t="s">
        <v>55</v>
      </c>
      <c r="K11" s="45">
        <v>45284</v>
      </c>
    </row>
    <row r="12" spans="1:11" x14ac:dyDescent="0.25">
      <c r="C12" s="39">
        <v>45285</v>
      </c>
      <c r="D12" s="40" t="s">
        <v>17</v>
      </c>
      <c r="E12" s="41">
        <v>10</v>
      </c>
      <c r="F12" s="42">
        <v>-51.71</v>
      </c>
      <c r="G12" s="43" t="s">
        <v>18</v>
      </c>
      <c r="H12" s="41"/>
      <c r="I12" s="41" t="s">
        <v>19</v>
      </c>
      <c r="J12" s="44" t="s">
        <v>56</v>
      </c>
      <c r="K12" s="45">
        <v>45285</v>
      </c>
    </row>
    <row r="13" spans="1:11" x14ac:dyDescent="0.25">
      <c r="C13" s="39">
        <v>45285</v>
      </c>
      <c r="D13" s="40" t="s">
        <v>22</v>
      </c>
      <c r="E13" s="41">
        <v>10</v>
      </c>
      <c r="F13" s="42">
        <v>-51.71</v>
      </c>
      <c r="G13" s="43" t="s">
        <v>18</v>
      </c>
      <c r="H13" s="41"/>
      <c r="I13" s="41" t="s">
        <v>19</v>
      </c>
      <c r="J13" s="44" t="s">
        <v>56</v>
      </c>
      <c r="K13" s="45">
        <v>45285</v>
      </c>
    </row>
    <row r="14" spans="1:11" x14ac:dyDescent="0.25">
      <c r="C14" s="39">
        <v>45288</v>
      </c>
      <c r="D14" s="40" t="s">
        <v>17</v>
      </c>
      <c r="E14" s="41">
        <v>10</v>
      </c>
      <c r="F14" s="46">
        <v>-130.59</v>
      </c>
      <c r="G14" s="43" t="s">
        <v>18</v>
      </c>
      <c r="H14" s="41"/>
      <c r="I14" s="41" t="s">
        <v>19</v>
      </c>
      <c r="J14" s="44" t="s">
        <v>57</v>
      </c>
      <c r="K14" s="45">
        <v>45288</v>
      </c>
    </row>
    <row r="15" spans="1:11" x14ac:dyDescent="0.25">
      <c r="C15" s="39">
        <v>45288</v>
      </c>
      <c r="D15" s="40" t="s">
        <v>22</v>
      </c>
      <c r="E15" s="41">
        <v>10</v>
      </c>
      <c r="F15" s="46">
        <v>-130.59</v>
      </c>
      <c r="G15" s="43" t="s">
        <v>18</v>
      </c>
      <c r="H15" s="41"/>
      <c r="I15" s="41" t="s">
        <v>19</v>
      </c>
      <c r="J15" s="44" t="s">
        <v>57</v>
      </c>
      <c r="K15" s="45">
        <v>45288</v>
      </c>
    </row>
    <row r="16" spans="1:11" x14ac:dyDescent="0.25">
      <c r="C16" s="39">
        <v>45291</v>
      </c>
      <c r="D16" s="40" t="s">
        <v>17</v>
      </c>
      <c r="E16" s="41">
        <v>10</v>
      </c>
      <c r="F16" s="46">
        <v>-125.81</v>
      </c>
      <c r="G16" s="43" t="s">
        <v>18</v>
      </c>
      <c r="H16" s="41"/>
      <c r="I16" s="41" t="s">
        <v>19</v>
      </c>
      <c r="J16" s="44" t="s">
        <v>58</v>
      </c>
      <c r="K16" s="45">
        <v>45291</v>
      </c>
    </row>
    <row r="17" spans="1:11" x14ac:dyDescent="0.25">
      <c r="C17" s="39">
        <v>45291</v>
      </c>
      <c r="D17" s="40" t="s">
        <v>22</v>
      </c>
      <c r="E17" s="41">
        <v>10</v>
      </c>
      <c r="F17" s="46">
        <v>-125.81</v>
      </c>
      <c r="G17" s="43" t="s">
        <v>18</v>
      </c>
      <c r="H17" s="41"/>
      <c r="I17" s="41" t="s">
        <v>19</v>
      </c>
      <c r="J17" s="44" t="s">
        <v>58</v>
      </c>
      <c r="K17" s="45">
        <v>45291</v>
      </c>
    </row>
    <row r="18" spans="1:11" x14ac:dyDescent="0.25">
      <c r="C18" s="39">
        <v>45292</v>
      </c>
      <c r="D18" s="40" t="s">
        <v>17</v>
      </c>
      <c r="E18" s="41">
        <v>10</v>
      </c>
      <c r="F18" s="46">
        <v>-28.574999999999999</v>
      </c>
      <c r="G18" s="43" t="s">
        <v>18</v>
      </c>
      <c r="H18" s="41"/>
      <c r="I18" s="41" t="s">
        <v>19</v>
      </c>
      <c r="J18" s="44" t="s">
        <v>59</v>
      </c>
      <c r="K18" s="45">
        <v>45292</v>
      </c>
    </row>
    <row r="19" spans="1:11" x14ac:dyDescent="0.25">
      <c r="C19" s="39">
        <v>45292</v>
      </c>
      <c r="D19" s="40" t="s">
        <v>22</v>
      </c>
      <c r="E19" s="41">
        <v>10</v>
      </c>
      <c r="F19" s="46">
        <v>-28.574999999999999</v>
      </c>
      <c r="G19" s="43" t="s">
        <v>18</v>
      </c>
      <c r="H19" s="41"/>
      <c r="I19" s="41" t="s">
        <v>19</v>
      </c>
      <c r="J19" s="44" t="s">
        <v>59</v>
      </c>
      <c r="K19" s="45">
        <v>45292</v>
      </c>
    </row>
    <row r="20" spans="1:11" x14ac:dyDescent="0.25">
      <c r="C20" s="39">
        <v>45294</v>
      </c>
      <c r="D20" s="40" t="s">
        <v>60</v>
      </c>
      <c r="E20" s="41">
        <v>10</v>
      </c>
      <c r="F20" s="46">
        <v>-47.77</v>
      </c>
      <c r="G20" s="43" t="s">
        <v>27</v>
      </c>
      <c r="H20" s="41"/>
      <c r="I20" s="41" t="s">
        <v>19</v>
      </c>
      <c r="J20" s="44" t="s">
        <v>61</v>
      </c>
      <c r="K20" s="45">
        <v>45294</v>
      </c>
    </row>
    <row r="21" spans="1:11" x14ac:dyDescent="0.25">
      <c r="C21" s="39">
        <v>45294</v>
      </c>
      <c r="D21" s="40" t="s">
        <v>48</v>
      </c>
      <c r="E21" s="41">
        <v>10</v>
      </c>
      <c r="F21" s="46">
        <v>-24.99</v>
      </c>
      <c r="G21" s="43" t="s">
        <v>27</v>
      </c>
      <c r="H21" s="41"/>
      <c r="I21" s="41" t="s">
        <v>19</v>
      </c>
      <c r="J21" s="44" t="s">
        <v>62</v>
      </c>
      <c r="K21" s="45">
        <v>45294</v>
      </c>
    </row>
    <row r="22" spans="1:11" x14ac:dyDescent="0.25">
      <c r="C22" s="39">
        <v>45296</v>
      </c>
      <c r="D22" s="40" t="s">
        <v>48</v>
      </c>
      <c r="E22" s="41">
        <v>10</v>
      </c>
      <c r="F22" s="46">
        <v>-68.150000000000006</v>
      </c>
      <c r="G22" s="43" t="s">
        <v>27</v>
      </c>
      <c r="H22" s="41"/>
      <c r="I22" s="41" t="s">
        <v>19</v>
      </c>
      <c r="J22" s="44" t="s">
        <v>63</v>
      </c>
      <c r="K22" s="45">
        <v>45296</v>
      </c>
    </row>
    <row r="23" spans="1:11" x14ac:dyDescent="0.25">
      <c r="C23" s="39">
        <v>45296</v>
      </c>
      <c r="D23" s="40" t="s">
        <v>17</v>
      </c>
      <c r="E23" s="41">
        <v>10</v>
      </c>
      <c r="F23" s="46">
        <v>-260.125</v>
      </c>
      <c r="G23" s="43" t="s">
        <v>18</v>
      </c>
      <c r="H23" s="41"/>
      <c r="I23" s="41" t="s">
        <v>19</v>
      </c>
      <c r="J23" s="44" t="s">
        <v>64</v>
      </c>
      <c r="K23" s="45">
        <v>45296</v>
      </c>
    </row>
    <row r="24" spans="1:11" x14ac:dyDescent="0.25">
      <c r="C24" s="39">
        <v>45296</v>
      </c>
      <c r="D24" s="40" t="s">
        <v>22</v>
      </c>
      <c r="E24" s="41">
        <v>10</v>
      </c>
      <c r="F24" s="46">
        <v>-260.125</v>
      </c>
      <c r="G24" s="43" t="s">
        <v>18</v>
      </c>
      <c r="H24" s="41"/>
      <c r="I24" s="41" t="s">
        <v>19</v>
      </c>
      <c r="J24" s="44" t="s">
        <v>64</v>
      </c>
      <c r="K24" s="45">
        <v>45296</v>
      </c>
    </row>
    <row r="25" spans="1:11" x14ac:dyDescent="0.25">
      <c r="C25" s="44"/>
      <c r="D25" s="47"/>
      <c r="E25" s="41"/>
      <c r="F25" s="46"/>
      <c r="G25" s="43"/>
      <c r="H25" s="41"/>
      <c r="I25" s="41"/>
      <c r="J25" s="44"/>
      <c r="K25" s="38"/>
    </row>
    <row r="26" spans="1:11" x14ac:dyDescent="0.25">
      <c r="C26" s="44"/>
      <c r="D26" s="47"/>
      <c r="E26" s="41"/>
      <c r="F26" s="46"/>
      <c r="G26" s="43"/>
      <c r="H26" s="41"/>
      <c r="I26" s="41"/>
      <c r="J26" s="44"/>
      <c r="K26" s="38"/>
    </row>
    <row r="27" spans="1:11" x14ac:dyDescent="0.25">
      <c r="C27" s="44"/>
      <c r="D27" s="47"/>
      <c r="E27" s="41"/>
      <c r="F27" s="46"/>
      <c r="G27" s="43"/>
      <c r="H27" s="41"/>
      <c r="I27" s="41"/>
      <c r="J27" s="44"/>
      <c r="K27" s="38"/>
    </row>
    <row r="28" spans="1:11" x14ac:dyDescent="0.25">
      <c r="C28" s="44"/>
      <c r="D28" s="47"/>
      <c r="E28" s="41"/>
      <c r="F28" s="46"/>
      <c r="G28" s="43"/>
      <c r="H28" s="41"/>
      <c r="I28" s="41"/>
      <c r="J28" s="44"/>
      <c r="K28" s="38"/>
    </row>
    <row r="29" spans="1:11" x14ac:dyDescent="0.25">
      <c r="C29" s="44"/>
      <c r="D29" s="47"/>
      <c r="E29" s="41"/>
      <c r="F29" s="46"/>
      <c r="G29" s="43"/>
      <c r="H29" s="41"/>
      <c r="I29" s="41"/>
      <c r="J29" s="44"/>
      <c r="K29" s="38"/>
    </row>
    <row r="30" spans="1:11" x14ac:dyDescent="0.25">
      <c r="C30" s="44"/>
      <c r="D30" s="47"/>
      <c r="E30" s="41"/>
      <c r="F30" s="46"/>
      <c r="G30" s="43"/>
      <c r="H30" s="41"/>
      <c r="I30" s="41"/>
      <c r="J30" s="44"/>
      <c r="K30" s="38"/>
    </row>
    <row r="31" spans="1:11" ht="15.75" thickBot="1" x14ac:dyDescent="0.3">
      <c r="E31" s="48" t="s">
        <v>32</v>
      </c>
      <c r="F31" s="49">
        <f>SUM(F6:F30)</f>
        <v>-1528.65</v>
      </c>
    </row>
    <row r="32" spans="1:11" ht="15.75" x14ac:dyDescent="0.25">
      <c r="A32" s="50"/>
    </row>
    <row r="34" spans="1:10" ht="82.5" customHeight="1" x14ac:dyDescent="0.25">
      <c r="D34" s="35" t="s">
        <v>33</v>
      </c>
      <c r="E34" s="36" t="s">
        <v>34</v>
      </c>
      <c r="F34" t="s">
        <v>5</v>
      </c>
      <c r="G34" s="36" t="s">
        <v>35</v>
      </c>
      <c r="H34" t="s">
        <v>5</v>
      </c>
      <c r="I34" t="s">
        <v>5</v>
      </c>
      <c r="J34" s="36" t="s">
        <v>36</v>
      </c>
    </row>
    <row r="35" spans="1:10" ht="15.75" x14ac:dyDescent="0.25">
      <c r="A35" s="51"/>
      <c r="D35" t="s">
        <v>37</v>
      </c>
      <c r="E35" s="37" t="s">
        <v>38</v>
      </c>
      <c r="F35" t="s">
        <v>39</v>
      </c>
      <c r="G35" s="37" t="s">
        <v>40</v>
      </c>
      <c r="H35" t="s">
        <v>13</v>
      </c>
      <c r="I35" t="s">
        <v>41</v>
      </c>
      <c r="J35" t="s">
        <v>42</v>
      </c>
    </row>
    <row r="36" spans="1:10" ht="15.75" x14ac:dyDescent="0.25">
      <c r="A36" s="52" t="s">
        <v>43</v>
      </c>
      <c r="D36" s="53" t="s">
        <v>44</v>
      </c>
      <c r="E36" s="45">
        <v>45302</v>
      </c>
      <c r="F36" s="54">
        <v>10</v>
      </c>
      <c r="G36" s="55">
        <f>F31</f>
        <v>-1528.65</v>
      </c>
      <c r="H36" s="53"/>
      <c r="I36" s="53"/>
      <c r="J36" s="56" t="s">
        <v>123</v>
      </c>
    </row>
    <row r="39" spans="1:10" x14ac:dyDescent="0.25">
      <c r="F39" s="57" t="s">
        <v>45</v>
      </c>
      <c r="G39" s="58">
        <f>F31-G36</f>
        <v>0</v>
      </c>
    </row>
    <row r="41" spans="1:10" ht="15.75" x14ac:dyDescent="0.25">
      <c r="F41" s="50" t="s">
        <v>46</v>
      </c>
    </row>
  </sheetData>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427DF-20CC-4259-BBD3-4511EBF9C43D}">
  <sheetPr>
    <pageSetUpPr fitToPage="1"/>
  </sheetPr>
  <dimension ref="A1:X33"/>
  <sheetViews>
    <sheetView zoomScale="90" workbookViewId="0">
      <selection activeCell="B16" sqref="B16"/>
    </sheetView>
  </sheetViews>
  <sheetFormatPr defaultColWidth="9.140625" defaultRowHeight="12.75" outlineLevelCol="1" x14ac:dyDescent="0.2"/>
  <cols>
    <col min="1" max="1" width="20.7109375" style="208" customWidth="1"/>
    <col min="2" max="2" width="10.7109375" style="208" customWidth="1"/>
    <col min="3" max="3" width="22.7109375" style="208" customWidth="1"/>
    <col min="4" max="5" width="20.7109375" style="208" customWidth="1"/>
    <col min="6" max="6" width="8.42578125" style="208" customWidth="1"/>
    <col min="7" max="7" width="9" style="208" customWidth="1"/>
    <col min="8" max="8" width="11.7109375" style="208" bestFit="1" customWidth="1"/>
    <col min="9" max="9" width="29.7109375" style="208" customWidth="1"/>
    <col min="10" max="10" width="60.42578125" style="208" bestFit="1" customWidth="1"/>
    <col min="11" max="11" width="27.42578125" style="208" customWidth="1"/>
    <col min="12" max="12" width="36.42578125" style="208" bestFit="1" customWidth="1"/>
    <col min="13" max="13" width="9.140625" style="208"/>
    <col min="14" max="17" width="0" style="208" hidden="1" customWidth="1" outlineLevel="1"/>
    <col min="18" max="18" width="9.140625" style="208" collapsed="1"/>
    <col min="19" max="16384" width="9.140625" style="208"/>
  </cols>
  <sheetData>
    <row r="1" spans="1:24" s="138" customFormat="1" ht="36.75" customHeight="1" x14ac:dyDescent="0.25">
      <c r="A1" s="133" t="s">
        <v>66</v>
      </c>
      <c r="B1" s="134" t="s">
        <v>67</v>
      </c>
      <c r="C1" s="135"/>
      <c r="D1" s="135"/>
      <c r="E1" s="136"/>
      <c r="F1" s="136"/>
      <c r="G1" s="136"/>
      <c r="H1" s="136"/>
      <c r="I1" s="136"/>
      <c r="J1" s="137"/>
      <c r="K1" s="137"/>
      <c r="L1" s="137"/>
    </row>
    <row r="2" spans="1:24" s="138" customFormat="1" ht="36.75" customHeight="1" x14ac:dyDescent="0.25">
      <c r="A2" s="139" t="s">
        <v>68</v>
      </c>
      <c r="B2" s="134"/>
      <c r="C2" s="135"/>
      <c r="D2" s="135"/>
      <c r="E2" s="140"/>
      <c r="F2" s="140"/>
      <c r="G2" s="140"/>
      <c r="H2" s="140"/>
      <c r="I2" s="140"/>
    </row>
    <row r="3" spans="1:24" s="138" customFormat="1" ht="36" customHeight="1" x14ac:dyDescent="0.25">
      <c r="A3" s="141" t="s">
        <v>69</v>
      </c>
      <c r="B3" s="142" t="s">
        <v>70</v>
      </c>
      <c r="C3" s="143">
        <v>45272</v>
      </c>
      <c r="D3" s="142" t="s">
        <v>71</v>
      </c>
      <c r="E3" s="143">
        <v>45302</v>
      </c>
      <c r="F3" s="144"/>
    </row>
    <row r="4" spans="1:24" s="138" customFormat="1" ht="21.75" customHeight="1" thickBot="1" x14ac:dyDescent="0.3">
      <c r="A4" s="145"/>
      <c r="B4" s="145"/>
      <c r="C4" s="145"/>
      <c r="D4" s="145"/>
      <c r="E4" s="145"/>
      <c r="F4" s="146"/>
      <c r="G4" s="146"/>
      <c r="H4" s="146"/>
      <c r="I4" s="145"/>
      <c r="J4" s="145"/>
      <c r="K4" s="145"/>
    </row>
    <row r="5" spans="1:24" s="138" customFormat="1" ht="36" customHeight="1" thickBot="1" x14ac:dyDescent="0.3">
      <c r="A5" s="147" t="s">
        <v>72</v>
      </c>
      <c r="B5" s="148"/>
      <c r="C5" s="148"/>
      <c r="D5" s="148"/>
      <c r="E5" s="148"/>
      <c r="F5" s="148"/>
      <c r="G5" s="148"/>
      <c r="H5" s="148"/>
      <c r="I5" s="148"/>
      <c r="J5" s="148"/>
      <c r="K5" s="148"/>
      <c r="L5" s="149"/>
    </row>
    <row r="6" spans="1:24" s="138" customFormat="1" ht="21.75" customHeight="1" x14ac:dyDescent="0.25">
      <c r="A6" s="145"/>
      <c r="B6" s="145"/>
      <c r="C6" s="145"/>
      <c r="D6" s="145"/>
      <c r="E6" s="145"/>
      <c r="F6" s="146"/>
      <c r="G6" s="146"/>
      <c r="H6" s="146"/>
      <c r="I6" s="145"/>
      <c r="J6" s="145"/>
      <c r="K6" s="145"/>
      <c r="L6" s="150"/>
    </row>
    <row r="7" spans="1:24" s="138" customFormat="1" ht="18" x14ac:dyDescent="0.25">
      <c r="A7" s="151" t="s">
        <v>73</v>
      </c>
      <c r="B7" s="152" t="s">
        <v>74</v>
      </c>
      <c r="C7" s="152" t="s">
        <v>75</v>
      </c>
      <c r="D7" s="152" t="s">
        <v>74</v>
      </c>
      <c r="E7" s="152" t="s">
        <v>76</v>
      </c>
      <c r="F7" s="153" t="s">
        <v>77</v>
      </c>
      <c r="G7" s="154"/>
      <c r="H7" s="155"/>
      <c r="I7" s="156" t="s">
        <v>78</v>
      </c>
      <c r="J7" s="156" t="s">
        <v>79</v>
      </c>
      <c r="K7" s="157" t="s">
        <v>80</v>
      </c>
      <c r="L7" s="158" t="s">
        <v>81</v>
      </c>
      <c r="M7" s="159"/>
      <c r="N7" s="159"/>
      <c r="O7" s="159"/>
      <c r="P7" s="159"/>
      <c r="Q7" s="159"/>
      <c r="R7" s="159"/>
      <c r="S7" s="159"/>
      <c r="T7" s="159"/>
      <c r="U7" s="159"/>
      <c r="V7" s="159"/>
      <c r="W7" s="159"/>
      <c r="X7" s="159"/>
    </row>
    <row r="8" spans="1:24" s="138" customFormat="1" ht="18" x14ac:dyDescent="0.25">
      <c r="A8" s="160"/>
      <c r="B8" s="161" t="s">
        <v>82</v>
      </c>
      <c r="C8" s="161" t="s">
        <v>40</v>
      </c>
      <c r="D8" s="161" t="s">
        <v>40</v>
      </c>
      <c r="E8" s="161" t="s">
        <v>40</v>
      </c>
      <c r="F8" s="162" t="s">
        <v>83</v>
      </c>
      <c r="G8" s="163"/>
      <c r="H8" s="164"/>
      <c r="I8" s="165"/>
      <c r="J8" s="165"/>
      <c r="K8" s="166"/>
      <c r="L8" s="167"/>
      <c r="M8" s="159"/>
      <c r="N8" s="159"/>
      <c r="O8" s="159"/>
      <c r="P8" s="159"/>
      <c r="Q8" s="159"/>
      <c r="R8" s="159"/>
      <c r="S8" s="159"/>
      <c r="T8" s="159"/>
      <c r="U8" s="159"/>
      <c r="V8" s="159"/>
      <c r="W8" s="159"/>
      <c r="X8" s="159"/>
    </row>
    <row r="9" spans="1:24" s="138" customFormat="1" ht="32.25" customHeight="1" x14ac:dyDescent="0.25">
      <c r="A9" s="168"/>
      <c r="B9" s="169"/>
      <c r="C9" s="169" t="s">
        <v>84</v>
      </c>
      <c r="D9" s="169" t="s">
        <v>84</v>
      </c>
      <c r="E9" s="169" t="s">
        <v>84</v>
      </c>
      <c r="F9" s="170"/>
      <c r="G9" s="171"/>
      <c r="H9" s="172"/>
      <c r="I9" s="173"/>
      <c r="J9" s="173"/>
      <c r="K9" s="174"/>
      <c r="L9" s="175"/>
    </row>
    <row r="10" spans="1:24" s="138" customFormat="1" ht="0.75" customHeight="1" x14ac:dyDescent="0.25">
      <c r="A10" s="176"/>
      <c r="B10" s="169"/>
      <c r="C10" s="169"/>
      <c r="D10" s="169"/>
      <c r="E10" s="169"/>
      <c r="F10" s="169"/>
      <c r="G10" s="169"/>
      <c r="H10" s="169"/>
      <c r="I10" s="169"/>
      <c r="J10" s="177"/>
      <c r="K10" s="178"/>
      <c r="L10" s="178"/>
    </row>
    <row r="11" spans="1:24" s="138" customFormat="1" ht="20.100000000000001" customHeight="1" x14ac:dyDescent="0.3">
      <c r="A11" s="209">
        <v>45274</v>
      </c>
      <c r="B11" s="180" t="s">
        <v>27</v>
      </c>
      <c r="C11" s="211">
        <v>19.77</v>
      </c>
      <c r="D11" s="211">
        <v>3.3</v>
      </c>
      <c r="E11" s="211">
        <v>16.47</v>
      </c>
      <c r="F11" s="187" t="s">
        <v>125</v>
      </c>
      <c r="G11" s="188"/>
      <c r="H11" s="189"/>
      <c r="I11" s="185" t="s">
        <v>126</v>
      </c>
      <c r="J11" s="186" t="s">
        <v>127</v>
      </c>
      <c r="K11" s="232" t="s">
        <v>110</v>
      </c>
      <c r="L11" s="232" t="s">
        <v>128</v>
      </c>
      <c r="N11" s="138" t="b">
        <f>OR(F11&lt;100,LEN(F11)=2)</f>
        <v>0</v>
      </c>
      <c r="O11" s="138" t="b">
        <f>OR(G11&lt;1000,LEN(G11)=3)</f>
        <v>1</v>
      </c>
      <c r="P11" s="138" t="b">
        <f>IF(H11&lt;1000,TRUE)</f>
        <v>1</v>
      </c>
      <c r="Q11" s="138" t="e">
        <f>OR(#REF!&lt;100000,LEN(#REF!)=5)</f>
        <v>#REF!</v>
      </c>
    </row>
    <row r="12" spans="1:24" s="138" customFormat="1" ht="20.100000000000001" customHeight="1" x14ac:dyDescent="0.3">
      <c r="A12" s="209"/>
      <c r="B12" s="180"/>
      <c r="C12" s="211"/>
      <c r="D12" s="211"/>
      <c r="E12" s="211"/>
      <c r="F12" s="182"/>
      <c r="G12" s="183"/>
      <c r="H12" s="184"/>
      <c r="I12" s="185"/>
      <c r="J12" s="186"/>
      <c r="K12" s="232"/>
      <c r="L12" s="232"/>
    </row>
    <row r="13" spans="1:24" s="138" customFormat="1" ht="20.100000000000001" customHeight="1" x14ac:dyDescent="0.3">
      <c r="A13" s="209"/>
      <c r="B13" s="180"/>
      <c r="C13" s="211"/>
      <c r="D13" s="211"/>
      <c r="E13" s="211"/>
      <c r="F13" s="182"/>
      <c r="G13" s="183"/>
      <c r="H13" s="184"/>
      <c r="I13" s="185"/>
      <c r="J13" s="186"/>
      <c r="K13" s="232"/>
      <c r="L13" s="232"/>
    </row>
    <row r="14" spans="1:24" s="138" customFormat="1" ht="20.100000000000001" customHeight="1" x14ac:dyDescent="0.3">
      <c r="A14" s="209"/>
      <c r="B14" s="180"/>
      <c r="C14" s="211"/>
      <c r="D14" s="211"/>
      <c r="E14" s="211"/>
      <c r="F14" s="182"/>
      <c r="G14" s="183"/>
      <c r="H14" s="184"/>
      <c r="I14" s="185"/>
      <c r="J14" s="186"/>
      <c r="K14" s="232"/>
      <c r="L14" s="232"/>
    </row>
    <row r="15" spans="1:24" s="138" customFormat="1" ht="20.100000000000001" customHeight="1" x14ac:dyDescent="0.3">
      <c r="A15" s="209"/>
      <c r="B15" s="180"/>
      <c r="C15" s="211"/>
      <c r="D15" s="211"/>
      <c r="E15" s="211"/>
      <c r="F15" s="182"/>
      <c r="G15" s="183"/>
      <c r="H15" s="184"/>
      <c r="I15" s="185"/>
      <c r="J15" s="186"/>
      <c r="K15" s="232"/>
      <c r="L15" s="232"/>
    </row>
    <row r="16" spans="1:24" s="138" customFormat="1" ht="20.100000000000001" customHeight="1" x14ac:dyDescent="0.3">
      <c r="A16" s="209"/>
      <c r="B16" s="180"/>
      <c r="C16" s="211"/>
      <c r="D16" s="211"/>
      <c r="E16" s="211"/>
      <c r="F16" s="182"/>
      <c r="G16" s="183"/>
      <c r="H16" s="184"/>
      <c r="I16" s="185"/>
      <c r="J16" s="186"/>
      <c r="K16" s="232"/>
      <c r="L16" s="232"/>
    </row>
    <row r="17" spans="1:17" s="138" customFormat="1" ht="20.100000000000001" customHeight="1" x14ac:dyDescent="0.3">
      <c r="A17" s="209"/>
      <c r="B17" s="180"/>
      <c r="C17" s="211"/>
      <c r="D17" s="211"/>
      <c r="E17" s="211"/>
      <c r="F17" s="182"/>
      <c r="G17" s="183"/>
      <c r="H17" s="184"/>
      <c r="I17" s="185"/>
      <c r="J17" s="186"/>
      <c r="K17" s="232"/>
      <c r="L17" s="232"/>
    </row>
    <row r="18" spans="1:17" s="138" customFormat="1" ht="20.100000000000001" customHeight="1" x14ac:dyDescent="0.3">
      <c r="A18" s="209"/>
      <c r="B18" s="180"/>
      <c r="C18" s="211"/>
      <c r="D18" s="211"/>
      <c r="E18" s="211"/>
      <c r="F18" s="182"/>
      <c r="G18" s="183"/>
      <c r="H18" s="184"/>
      <c r="I18" s="185"/>
      <c r="J18" s="186"/>
      <c r="K18" s="232"/>
      <c r="L18" s="232"/>
    </row>
    <row r="19" spans="1:17" s="138" customFormat="1" ht="20.100000000000001" customHeight="1" x14ac:dyDescent="0.3">
      <c r="A19" s="209"/>
      <c r="B19" s="180"/>
      <c r="C19" s="211"/>
      <c r="D19" s="211"/>
      <c r="E19" s="211"/>
      <c r="F19" s="182"/>
      <c r="G19" s="183"/>
      <c r="H19" s="184"/>
      <c r="I19" s="185"/>
      <c r="J19" s="186"/>
      <c r="K19" s="232"/>
      <c r="L19" s="232"/>
    </row>
    <row r="20" spans="1:17" s="138" customFormat="1" ht="20.100000000000001" customHeight="1" x14ac:dyDescent="0.3">
      <c r="A20" s="209"/>
      <c r="B20" s="180"/>
      <c r="C20" s="211"/>
      <c r="D20" s="211"/>
      <c r="E20" s="211"/>
      <c r="F20" s="187"/>
      <c r="G20" s="188"/>
      <c r="H20" s="189"/>
      <c r="I20" s="185"/>
      <c r="J20" s="186"/>
      <c r="K20" s="232"/>
      <c r="L20" s="232"/>
      <c r="N20" s="138" t="b">
        <f>OR(F20&lt;100,LEN(F20)=2)</f>
        <v>1</v>
      </c>
      <c r="O20" s="138" t="b">
        <f>OR(G20&lt;1000,LEN(G20)=3)</f>
        <v>1</v>
      </c>
      <c r="P20" s="138" t="b">
        <f>IF(H20&lt;1000,TRUE)</f>
        <v>1</v>
      </c>
      <c r="Q20" s="138" t="e">
        <f>OR(#REF!&lt;100000,LEN(#REF!)=5)</f>
        <v>#REF!</v>
      </c>
    </row>
    <row r="21" spans="1:17" s="138" customFormat="1" ht="20.100000000000001" customHeight="1" x14ac:dyDescent="0.3">
      <c r="A21" s="209"/>
      <c r="B21" s="180"/>
      <c r="C21" s="211"/>
      <c r="D21" s="211"/>
      <c r="E21" s="211"/>
      <c r="F21" s="187"/>
      <c r="G21" s="188"/>
      <c r="H21" s="189"/>
      <c r="I21" s="185"/>
      <c r="J21" s="186"/>
      <c r="K21" s="232"/>
      <c r="L21" s="232"/>
      <c r="N21" s="138" t="b">
        <f>OR(F21&lt;100,LEN(F21)=2)</f>
        <v>1</v>
      </c>
      <c r="O21" s="138" t="b">
        <f>OR(G21&lt;1000,LEN(G21)=3)</f>
        <v>1</v>
      </c>
      <c r="P21" s="138" t="b">
        <f>IF(H21&lt;1000,TRUE)</f>
        <v>1</v>
      </c>
      <c r="Q21" s="138" t="e">
        <f>OR(#REF!&lt;100000,LEN(#REF!)=5)</f>
        <v>#REF!</v>
      </c>
    </row>
    <row r="22" spans="1:17" s="138" customFormat="1" ht="20.100000000000001" customHeight="1" thickBot="1" x14ac:dyDescent="0.3">
      <c r="A22" s="190" t="s">
        <v>89</v>
      </c>
      <c r="B22" s="191"/>
      <c r="C22" s="192">
        <f>SUM(C11:C21)</f>
        <v>19.77</v>
      </c>
      <c r="D22" s="192">
        <f>SUM(D11:D21)</f>
        <v>3.3</v>
      </c>
      <c r="E22" s="192">
        <f>SUM(E11:E21)</f>
        <v>16.47</v>
      </c>
      <c r="F22" s="193"/>
      <c r="G22" s="194"/>
      <c r="H22" s="195"/>
      <c r="I22" s="196"/>
      <c r="J22" s="197"/>
      <c r="K22" s="198"/>
      <c r="L22" s="199"/>
    </row>
    <row r="25" spans="1:17" s="200" customFormat="1" ht="15.75" x14ac:dyDescent="0.25">
      <c r="B25" s="201" t="s">
        <v>90</v>
      </c>
      <c r="C25" s="202"/>
    </row>
    <row r="26" spans="1:17" s="200" customFormat="1" ht="15" x14ac:dyDescent="0.2">
      <c r="B26" s="203" t="s">
        <v>51</v>
      </c>
      <c r="C26" s="204" t="s">
        <v>91</v>
      </c>
    </row>
    <row r="27" spans="1:17" s="200" customFormat="1" ht="15" x14ac:dyDescent="0.2">
      <c r="B27" s="203" t="s">
        <v>18</v>
      </c>
      <c r="C27" s="204" t="s">
        <v>92</v>
      </c>
    </row>
    <row r="28" spans="1:17" s="200" customFormat="1" ht="15" x14ac:dyDescent="0.2">
      <c r="B28" s="203" t="s">
        <v>27</v>
      </c>
      <c r="C28" s="204" t="s">
        <v>93</v>
      </c>
    </row>
    <row r="29" spans="1:17" s="200" customFormat="1" ht="15" x14ac:dyDescent="0.2">
      <c r="B29" s="203" t="s">
        <v>94</v>
      </c>
      <c r="C29" s="204" t="s">
        <v>95</v>
      </c>
    </row>
    <row r="30" spans="1:17" s="200" customFormat="1" ht="15" x14ac:dyDescent="0.2">
      <c r="B30" s="205" t="s">
        <v>96</v>
      </c>
      <c r="C30" s="206" t="s">
        <v>97</v>
      </c>
    </row>
    <row r="33" spans="2:3" x14ac:dyDescent="0.2">
      <c r="B33" s="207"/>
      <c r="C33" s="207"/>
    </row>
  </sheetData>
  <mergeCells count="17">
    <mergeCell ref="B33:C33"/>
    <mergeCell ref="F11:H11"/>
    <mergeCell ref="F20:H20"/>
    <mergeCell ref="F21:H21"/>
    <mergeCell ref="A22:B22"/>
    <mergeCell ref="F22:H22"/>
    <mergeCell ref="B25:C25"/>
    <mergeCell ref="B1:D1"/>
    <mergeCell ref="B2:D2"/>
    <mergeCell ref="A5:L5"/>
    <mergeCell ref="A7:A9"/>
    <mergeCell ref="F7:H7"/>
    <mergeCell ref="I7:I9"/>
    <mergeCell ref="J7:J9"/>
    <mergeCell ref="K7:K9"/>
    <mergeCell ref="L7:L9"/>
    <mergeCell ref="F8:H9"/>
  </mergeCells>
  <conditionalFormatting sqref="A11:A21">
    <cfRule type="expression" dxfId="80" priority="8" stopIfTrue="1">
      <formula>AND(NOT(ISBLANK(C11)),ISBLANK(A11))</formula>
    </cfRule>
  </conditionalFormatting>
  <conditionalFormatting sqref="B11:B21">
    <cfRule type="expression" dxfId="79" priority="7" stopIfTrue="1">
      <formula>AND(NOT(ISBLANK(C11)),ISBLANK(B11))</formula>
    </cfRule>
  </conditionalFormatting>
  <conditionalFormatting sqref="B1:D2">
    <cfRule type="expression" dxfId="78" priority="6" stopIfTrue="1">
      <formula>ISBLANK(B1)</formula>
    </cfRule>
  </conditionalFormatting>
  <conditionalFormatting sqref="C3">
    <cfRule type="expression" dxfId="77" priority="5" stopIfTrue="1">
      <formula>ISBLANK(C3)</formula>
    </cfRule>
  </conditionalFormatting>
  <conditionalFormatting sqref="E3">
    <cfRule type="expression" dxfId="76" priority="1" stopIfTrue="1">
      <formula>ISBLANK(E3)</formula>
    </cfRule>
  </conditionalFormatting>
  <conditionalFormatting sqref="I11:I21">
    <cfRule type="expression" priority="2" stopIfTrue="1">
      <formula>AND(SUM($N11:$R11)&gt;0,NOT(ISBLANK(I11)))</formula>
    </cfRule>
    <cfRule type="expression" dxfId="75" priority="3" stopIfTrue="1">
      <formula>SUM($N11:$R11)&gt;0</formula>
    </cfRule>
  </conditionalFormatting>
  <conditionalFormatting sqref="J11:L21">
    <cfRule type="expression" dxfId="74" priority="4" stopIfTrue="1">
      <formula>AND(NOT(ISBLANK($C11)),ISBLANK(J11))</formula>
    </cfRule>
  </conditionalFormatting>
  <dataValidations count="3">
    <dataValidation type="textLength" operator="lessThan" allowBlank="1" showInputMessage="1" showErrorMessage="1" sqref="B2:D2" xr:uid="{0078A5EB-5CBB-41E1-8B32-D00668065462}">
      <formula1>250</formula1>
    </dataValidation>
    <dataValidation type="date" allowBlank="1" showInputMessage="1" showErrorMessage="1" sqref="E3 C3" xr:uid="{F7BB0F50-E10E-4744-9220-85269480AC12}">
      <formula1>44938</formula1>
      <formula2>73031</formula2>
    </dataValidation>
    <dataValidation type="list" allowBlank="1" showInputMessage="1" showErrorMessage="1" sqref="B11:B21" xr:uid="{CFCF27F5-76CB-4429-9735-71D51D0A3F79}">
      <formula1>$B$26:$B$30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4F596-4435-4C03-8746-EBB4DC6EDC4D}">
  <dimension ref="A1:I30"/>
  <sheetViews>
    <sheetView workbookViewId="0">
      <selection activeCell="I26" sqref="I26"/>
    </sheetView>
  </sheetViews>
  <sheetFormatPr defaultColWidth="9.42578125" defaultRowHeight="15" x14ac:dyDescent="0.25"/>
  <cols>
    <col min="1" max="1" width="49.5703125" customWidth="1"/>
    <col min="2" max="2" width="2.7109375" style="31" customWidth="1"/>
    <col min="3" max="3" width="37.5703125" bestFit="1" customWidth="1"/>
    <col min="4" max="4" width="16.7109375" bestFit="1" customWidth="1"/>
    <col min="5" max="5" width="14.85546875" customWidth="1"/>
    <col min="6" max="6" width="16.42578125" bestFit="1" customWidth="1"/>
    <col min="7" max="7" width="19.28515625" customWidth="1"/>
    <col min="8" max="8" width="19.42578125" bestFit="1" customWidth="1"/>
    <col min="9" max="9" width="75.5703125" customWidth="1"/>
    <col min="10" max="10" width="14.7109375" bestFit="1" customWidth="1"/>
    <col min="11" max="12" width="20.5703125" bestFit="1" customWidth="1"/>
    <col min="13" max="14" width="12" bestFit="1" customWidth="1"/>
    <col min="15" max="15" width="11.7109375" bestFit="1" customWidth="1"/>
    <col min="16" max="16" width="18" bestFit="1" customWidth="1"/>
    <col min="17" max="21" width="12.140625" bestFit="1" customWidth="1"/>
    <col min="22" max="22" width="19.42578125" bestFit="1" customWidth="1"/>
  </cols>
  <sheetData>
    <row r="1" spans="1:9" ht="24" x14ac:dyDescent="0.4">
      <c r="A1" s="30" t="s">
        <v>0</v>
      </c>
      <c r="C1" s="32" t="s">
        <v>1</v>
      </c>
    </row>
    <row r="2" spans="1:9" ht="15.75" x14ac:dyDescent="0.25">
      <c r="D2" s="33"/>
      <c r="I2" s="34"/>
    </row>
    <row r="3" spans="1:9" ht="15.75" x14ac:dyDescent="0.25">
      <c r="C3" s="35" t="s">
        <v>2</v>
      </c>
      <c r="E3" s="34"/>
      <c r="I3" s="34"/>
    </row>
    <row r="4" spans="1:9" ht="58.5" customHeight="1" x14ac:dyDescent="0.25">
      <c r="C4" s="36" t="s">
        <v>4</v>
      </c>
      <c r="E4" s="36" t="s">
        <v>115</v>
      </c>
      <c r="F4" s="36" t="s">
        <v>7</v>
      </c>
      <c r="I4" s="36" t="s">
        <v>8</v>
      </c>
    </row>
    <row r="5" spans="1:9" x14ac:dyDescent="0.25">
      <c r="A5" s="37" t="s">
        <v>9</v>
      </c>
      <c r="C5" s="37" t="s">
        <v>10</v>
      </c>
      <c r="D5" t="s">
        <v>11</v>
      </c>
      <c r="E5" s="37" t="s">
        <v>12</v>
      </c>
      <c r="F5" s="37" t="s">
        <v>13</v>
      </c>
      <c r="G5" t="s">
        <v>14</v>
      </c>
      <c r="H5" t="s">
        <v>15</v>
      </c>
      <c r="I5" t="s">
        <v>16</v>
      </c>
    </row>
    <row r="6" spans="1:9" x14ac:dyDescent="0.25">
      <c r="A6" s="38"/>
      <c r="C6" s="226" t="s">
        <v>116</v>
      </c>
      <c r="D6" s="53">
        <v>10</v>
      </c>
      <c r="E6" s="227">
        <v>8.4499999999999993</v>
      </c>
      <c r="F6" s="228" t="s">
        <v>96</v>
      </c>
      <c r="G6" s="53"/>
      <c r="H6" s="53" t="s">
        <v>19</v>
      </c>
      <c r="I6" s="38" t="s">
        <v>117</v>
      </c>
    </row>
    <row r="7" spans="1:9" x14ac:dyDescent="0.25">
      <c r="A7" s="37" t="s">
        <v>21</v>
      </c>
      <c r="C7" s="226" t="s">
        <v>118</v>
      </c>
      <c r="D7" s="53">
        <v>10</v>
      </c>
      <c r="E7" s="227"/>
      <c r="F7" s="228" t="s">
        <v>27</v>
      </c>
      <c r="G7" s="53"/>
      <c r="H7" s="53" t="s">
        <v>19</v>
      </c>
      <c r="I7" s="38" t="s">
        <v>119</v>
      </c>
    </row>
    <row r="8" spans="1:9" x14ac:dyDescent="0.25">
      <c r="A8" s="38" t="s">
        <v>120</v>
      </c>
      <c r="C8" s="226" t="s">
        <v>118</v>
      </c>
      <c r="D8" s="53">
        <v>10</v>
      </c>
      <c r="E8" s="227"/>
      <c r="F8" s="228" t="s">
        <v>27</v>
      </c>
      <c r="G8" s="53"/>
      <c r="H8" s="53" t="s">
        <v>19</v>
      </c>
      <c r="I8" s="38" t="s">
        <v>121</v>
      </c>
    </row>
    <row r="9" spans="1:9" x14ac:dyDescent="0.25">
      <c r="C9" s="226" t="s">
        <v>118</v>
      </c>
      <c r="D9" s="53">
        <v>10</v>
      </c>
      <c r="E9" s="227"/>
      <c r="F9" s="228" t="s">
        <v>18</v>
      </c>
      <c r="G9" s="53"/>
      <c r="H9" s="53" t="s">
        <v>19</v>
      </c>
      <c r="I9" s="38"/>
    </row>
    <row r="10" spans="1:9" x14ac:dyDescent="0.25">
      <c r="C10" s="226" t="s">
        <v>118</v>
      </c>
      <c r="D10" s="53">
        <v>10</v>
      </c>
      <c r="E10" s="227"/>
      <c r="F10" s="228" t="s">
        <v>27</v>
      </c>
      <c r="G10" s="53"/>
      <c r="H10" s="53" t="s">
        <v>19</v>
      </c>
      <c r="I10" s="38"/>
    </row>
    <row r="11" spans="1:9" x14ac:dyDescent="0.25">
      <c r="C11" s="226" t="s">
        <v>118</v>
      </c>
      <c r="D11" s="53">
        <v>10</v>
      </c>
      <c r="E11" s="227"/>
      <c r="F11" s="228" t="s">
        <v>27</v>
      </c>
      <c r="G11" s="53"/>
      <c r="H11" s="53" t="s">
        <v>19</v>
      </c>
      <c r="I11" s="38"/>
    </row>
    <row r="12" spans="1:9" x14ac:dyDescent="0.25">
      <c r="C12" s="226" t="s">
        <v>118</v>
      </c>
      <c r="D12" s="53">
        <v>10</v>
      </c>
      <c r="E12" s="227"/>
      <c r="F12" s="228" t="s">
        <v>27</v>
      </c>
      <c r="G12" s="53"/>
      <c r="H12" s="53" t="s">
        <v>19</v>
      </c>
      <c r="I12" s="38"/>
    </row>
    <row r="13" spans="1:9" x14ac:dyDescent="0.25">
      <c r="C13" s="226" t="s">
        <v>118</v>
      </c>
      <c r="D13" s="53">
        <v>10</v>
      </c>
      <c r="E13" s="227"/>
      <c r="F13" s="228" t="s">
        <v>27</v>
      </c>
      <c r="G13" s="53"/>
      <c r="H13" s="53" t="s">
        <v>19</v>
      </c>
      <c r="I13" s="38"/>
    </row>
    <row r="14" spans="1:9" x14ac:dyDescent="0.25">
      <c r="C14" s="226" t="s">
        <v>118</v>
      </c>
      <c r="D14" s="53">
        <v>10</v>
      </c>
      <c r="E14" s="228"/>
      <c r="F14" s="228" t="s">
        <v>27</v>
      </c>
      <c r="G14" s="53"/>
      <c r="H14" s="53" t="s">
        <v>19</v>
      </c>
      <c r="I14" s="38"/>
    </row>
    <row r="15" spans="1:9" x14ac:dyDescent="0.25">
      <c r="C15" s="226" t="s">
        <v>118</v>
      </c>
      <c r="D15" s="53">
        <v>10</v>
      </c>
      <c r="E15" s="228"/>
      <c r="F15" s="228" t="s">
        <v>27</v>
      </c>
      <c r="G15" s="53"/>
      <c r="H15" s="53" t="s">
        <v>19</v>
      </c>
      <c r="I15" s="38"/>
    </row>
    <row r="16" spans="1:9" x14ac:dyDescent="0.25">
      <c r="C16" s="226" t="s">
        <v>118</v>
      </c>
      <c r="D16" s="53">
        <v>10</v>
      </c>
      <c r="E16" s="228"/>
      <c r="F16" s="228" t="s">
        <v>27</v>
      </c>
      <c r="G16" s="53"/>
      <c r="H16" s="53" t="s">
        <v>19</v>
      </c>
      <c r="I16" s="38"/>
    </row>
    <row r="17" spans="1:9" x14ac:dyDescent="0.25">
      <c r="C17" s="229"/>
      <c r="D17" s="53">
        <v>10</v>
      </c>
      <c r="E17" s="228"/>
      <c r="F17" s="228" t="s">
        <v>18</v>
      </c>
      <c r="G17" s="53"/>
      <c r="H17" s="53" t="s">
        <v>19</v>
      </c>
      <c r="I17" s="38"/>
    </row>
    <row r="18" spans="1:9" x14ac:dyDescent="0.25">
      <c r="C18" s="229"/>
      <c r="D18" s="53">
        <v>10</v>
      </c>
      <c r="E18" s="228"/>
      <c r="F18" s="228" t="s">
        <v>18</v>
      </c>
      <c r="G18" s="53"/>
      <c r="H18" s="53" t="s">
        <v>19</v>
      </c>
      <c r="I18" s="38"/>
    </row>
    <row r="19" spans="1:9" ht="15.75" thickBot="1" x14ac:dyDescent="0.3">
      <c r="C19" s="229"/>
      <c r="D19" s="53">
        <v>10</v>
      </c>
      <c r="E19" s="228"/>
      <c r="F19" s="228" t="s">
        <v>18</v>
      </c>
      <c r="G19" s="53"/>
      <c r="H19" s="53" t="s">
        <v>19</v>
      </c>
      <c r="I19" s="38"/>
    </row>
    <row r="20" spans="1:9" ht="15.75" thickBot="1" x14ac:dyDescent="0.3">
      <c r="D20" s="230" t="s">
        <v>32</v>
      </c>
      <c r="E20" s="231">
        <f>SUM(E6:E19)</f>
        <v>8.4499999999999993</v>
      </c>
    </row>
    <row r="21" spans="1:9" ht="15.75" x14ac:dyDescent="0.25">
      <c r="A21" s="50"/>
    </row>
    <row r="23" spans="1:9" ht="66.75" customHeight="1" x14ac:dyDescent="0.25">
      <c r="C23" s="35" t="s">
        <v>33</v>
      </c>
      <c r="D23" s="36" t="s">
        <v>34</v>
      </c>
      <c r="F23" s="36" t="s">
        <v>122</v>
      </c>
      <c r="I23" s="36" t="s">
        <v>36</v>
      </c>
    </row>
    <row r="24" spans="1:9" ht="15.75" x14ac:dyDescent="0.25">
      <c r="A24" s="51"/>
      <c r="C24" t="s">
        <v>37</v>
      </c>
      <c r="D24" s="37" t="s">
        <v>38</v>
      </c>
      <c r="E24" t="s">
        <v>39</v>
      </c>
      <c r="F24" s="37" t="s">
        <v>40</v>
      </c>
      <c r="G24" t="s">
        <v>13</v>
      </c>
      <c r="H24" t="s">
        <v>41</v>
      </c>
      <c r="I24" t="s">
        <v>42</v>
      </c>
    </row>
    <row r="25" spans="1:9" ht="15.75" x14ac:dyDescent="0.25">
      <c r="A25" s="52" t="s">
        <v>43</v>
      </c>
      <c r="C25" s="53" t="s">
        <v>44</v>
      </c>
      <c r="D25" s="45">
        <v>45302</v>
      </c>
      <c r="E25" s="54">
        <v>10</v>
      </c>
      <c r="F25" s="38">
        <v>-8.4499999999999993</v>
      </c>
      <c r="G25" s="53"/>
      <c r="H25" s="53"/>
      <c r="I25" s="56" t="s">
        <v>123</v>
      </c>
    </row>
    <row r="28" spans="1:9" x14ac:dyDescent="0.25">
      <c r="E28" s="57" t="s">
        <v>45</v>
      </c>
      <c r="F28" s="58">
        <f>SUM(E20+F25)</f>
        <v>0</v>
      </c>
    </row>
    <row r="30" spans="1:9" ht="15.75" x14ac:dyDescent="0.25">
      <c r="E30" s="50" t="s">
        <v>46</v>
      </c>
    </row>
  </sheetData>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75255-59FE-4682-9280-7C4CA5FBE2F9}">
  <sheetPr>
    <pageSetUpPr fitToPage="1"/>
  </sheetPr>
  <dimension ref="A1:X33"/>
  <sheetViews>
    <sheetView zoomScale="90" workbookViewId="0">
      <selection activeCell="A2" sqref="A2"/>
    </sheetView>
  </sheetViews>
  <sheetFormatPr defaultColWidth="9.140625" defaultRowHeight="12.75" outlineLevelCol="1" x14ac:dyDescent="0.2"/>
  <cols>
    <col min="1" max="1" width="20.7109375" style="208" customWidth="1"/>
    <col min="2" max="2" width="10.7109375" style="208" customWidth="1"/>
    <col min="3" max="3" width="22.7109375" style="208" customWidth="1"/>
    <col min="4" max="5" width="20.7109375" style="208" customWidth="1"/>
    <col min="6" max="6" width="8.42578125" style="208" customWidth="1"/>
    <col min="7" max="7" width="9" style="208" customWidth="1"/>
    <col min="8" max="8" width="11.7109375" style="208" bestFit="1" customWidth="1"/>
    <col min="9" max="9" width="29.7109375" style="208" customWidth="1"/>
    <col min="10" max="10" width="60.42578125" style="208" bestFit="1" customWidth="1"/>
    <col min="11" max="11" width="27.42578125" style="208" customWidth="1"/>
    <col min="12" max="12" width="36.42578125" style="208" bestFit="1" customWidth="1"/>
    <col min="13" max="13" width="9.140625" style="208"/>
    <col min="14" max="17" width="0" style="208" hidden="1" customWidth="1" outlineLevel="1"/>
    <col min="18" max="18" width="9.140625" style="208" collapsed="1"/>
    <col min="19" max="16384" width="9.140625" style="208"/>
  </cols>
  <sheetData>
    <row r="1" spans="1:24" s="138" customFormat="1" ht="36.75" customHeight="1" x14ac:dyDescent="0.25">
      <c r="A1" s="133" t="s">
        <v>66</v>
      </c>
      <c r="B1" s="134" t="s">
        <v>67</v>
      </c>
      <c r="C1" s="135"/>
      <c r="D1" s="135"/>
      <c r="E1" s="136"/>
      <c r="F1" s="136"/>
      <c r="G1" s="136"/>
      <c r="H1" s="136"/>
      <c r="I1" s="136"/>
      <c r="J1" s="137"/>
      <c r="K1" s="137"/>
      <c r="L1" s="137"/>
    </row>
    <row r="2" spans="1:24" s="138" customFormat="1" ht="36.75" customHeight="1" x14ac:dyDescent="0.25">
      <c r="A2" s="139" t="s">
        <v>68</v>
      </c>
      <c r="B2" s="134"/>
      <c r="C2" s="135"/>
      <c r="D2" s="135"/>
      <c r="E2" s="140"/>
      <c r="F2" s="140"/>
      <c r="G2" s="140"/>
      <c r="H2" s="140"/>
      <c r="I2" s="140"/>
    </row>
    <row r="3" spans="1:24" s="138" customFormat="1" ht="36" customHeight="1" x14ac:dyDescent="0.25">
      <c r="A3" s="141" t="s">
        <v>69</v>
      </c>
      <c r="B3" s="142" t="s">
        <v>70</v>
      </c>
      <c r="C3" s="143">
        <v>45272</v>
      </c>
      <c r="D3" s="142" t="s">
        <v>71</v>
      </c>
      <c r="E3" s="143">
        <v>45302</v>
      </c>
      <c r="F3" s="144"/>
    </row>
    <row r="4" spans="1:24" s="138" customFormat="1" ht="21.75" customHeight="1" thickBot="1" x14ac:dyDescent="0.3">
      <c r="A4" s="145"/>
      <c r="B4" s="145"/>
      <c r="C4" s="145"/>
      <c r="D4" s="145"/>
      <c r="E4" s="145"/>
      <c r="F4" s="146"/>
      <c r="G4" s="146"/>
      <c r="H4" s="146"/>
      <c r="I4" s="145"/>
      <c r="J4" s="145"/>
      <c r="K4" s="145"/>
    </row>
    <row r="5" spans="1:24" s="138" customFormat="1" ht="36" customHeight="1" thickBot="1" x14ac:dyDescent="0.3">
      <c r="A5" s="147" t="s">
        <v>72</v>
      </c>
      <c r="B5" s="148"/>
      <c r="C5" s="148"/>
      <c r="D5" s="148"/>
      <c r="E5" s="148"/>
      <c r="F5" s="148"/>
      <c r="G5" s="148"/>
      <c r="H5" s="148"/>
      <c r="I5" s="148"/>
      <c r="J5" s="148"/>
      <c r="K5" s="148"/>
      <c r="L5" s="149"/>
    </row>
    <row r="6" spans="1:24" s="138" customFormat="1" ht="21.75" customHeight="1" x14ac:dyDescent="0.25">
      <c r="A6" s="145"/>
      <c r="B6" s="145"/>
      <c r="C6" s="145"/>
      <c r="D6" s="145"/>
      <c r="E6" s="145"/>
      <c r="F6" s="146"/>
      <c r="G6" s="146"/>
      <c r="H6" s="146"/>
      <c r="I6" s="145"/>
      <c r="J6" s="145"/>
      <c r="K6" s="145"/>
      <c r="L6" s="150"/>
    </row>
    <row r="7" spans="1:24" s="138" customFormat="1" ht="18" x14ac:dyDescent="0.25">
      <c r="A7" s="151" t="s">
        <v>73</v>
      </c>
      <c r="B7" s="152" t="s">
        <v>74</v>
      </c>
      <c r="C7" s="152" t="s">
        <v>75</v>
      </c>
      <c r="D7" s="152" t="s">
        <v>74</v>
      </c>
      <c r="E7" s="152" t="s">
        <v>76</v>
      </c>
      <c r="F7" s="153" t="s">
        <v>77</v>
      </c>
      <c r="G7" s="154"/>
      <c r="H7" s="155"/>
      <c r="I7" s="156" t="s">
        <v>78</v>
      </c>
      <c r="J7" s="156" t="s">
        <v>79</v>
      </c>
      <c r="K7" s="157" t="s">
        <v>80</v>
      </c>
      <c r="L7" s="158" t="s">
        <v>81</v>
      </c>
      <c r="M7" s="159"/>
      <c r="N7" s="159"/>
      <c r="O7" s="159"/>
      <c r="P7" s="159"/>
      <c r="Q7" s="159"/>
      <c r="R7" s="159"/>
      <c r="S7" s="159"/>
      <c r="T7" s="159"/>
      <c r="U7" s="159"/>
      <c r="V7" s="159"/>
      <c r="W7" s="159"/>
      <c r="X7" s="159"/>
    </row>
    <row r="8" spans="1:24" s="138" customFormat="1" ht="18" x14ac:dyDescent="0.25">
      <c r="A8" s="160"/>
      <c r="B8" s="161" t="s">
        <v>82</v>
      </c>
      <c r="C8" s="161" t="s">
        <v>40</v>
      </c>
      <c r="D8" s="161" t="s">
        <v>40</v>
      </c>
      <c r="E8" s="161" t="s">
        <v>40</v>
      </c>
      <c r="F8" s="162" t="s">
        <v>83</v>
      </c>
      <c r="G8" s="163"/>
      <c r="H8" s="164"/>
      <c r="I8" s="165"/>
      <c r="J8" s="165"/>
      <c r="K8" s="166"/>
      <c r="L8" s="167"/>
      <c r="M8" s="159"/>
      <c r="N8" s="159"/>
      <c r="O8" s="159"/>
      <c r="P8" s="159"/>
      <c r="Q8" s="159"/>
      <c r="R8" s="159"/>
      <c r="S8" s="159"/>
      <c r="T8" s="159"/>
      <c r="U8" s="159"/>
      <c r="V8" s="159"/>
      <c r="W8" s="159"/>
      <c r="X8" s="159"/>
    </row>
    <row r="9" spans="1:24" s="138" customFormat="1" ht="32.25" customHeight="1" x14ac:dyDescent="0.25">
      <c r="A9" s="168"/>
      <c r="B9" s="169"/>
      <c r="C9" s="169" t="s">
        <v>84</v>
      </c>
      <c r="D9" s="169" t="s">
        <v>84</v>
      </c>
      <c r="E9" s="169" t="s">
        <v>84</v>
      </c>
      <c r="F9" s="170"/>
      <c r="G9" s="171"/>
      <c r="H9" s="172"/>
      <c r="I9" s="173"/>
      <c r="J9" s="173"/>
      <c r="K9" s="174"/>
      <c r="L9" s="175"/>
    </row>
    <row r="10" spans="1:24" s="138" customFormat="1" ht="0.75" customHeight="1" x14ac:dyDescent="0.25">
      <c r="A10" s="176"/>
      <c r="B10" s="169"/>
      <c r="C10" s="169"/>
      <c r="D10" s="169"/>
      <c r="E10" s="169"/>
      <c r="F10" s="169"/>
      <c r="G10" s="169"/>
      <c r="H10" s="169"/>
      <c r="I10" s="169"/>
      <c r="J10" s="177"/>
      <c r="K10" s="178"/>
      <c r="L10" s="178"/>
    </row>
    <row r="11" spans="1:24" s="138" customFormat="1" ht="20.100000000000001" customHeight="1" x14ac:dyDescent="0.3">
      <c r="A11" s="209">
        <v>45273</v>
      </c>
      <c r="B11" s="180" t="s">
        <v>18</v>
      </c>
      <c r="C11" s="211">
        <v>945</v>
      </c>
      <c r="D11" s="211">
        <v>0</v>
      </c>
      <c r="E11" s="211">
        <v>945</v>
      </c>
      <c r="F11" s="233" t="s">
        <v>129</v>
      </c>
      <c r="G11" s="234"/>
      <c r="H11" s="235"/>
      <c r="I11" s="185" t="s">
        <v>130</v>
      </c>
      <c r="J11" s="186" t="s">
        <v>131</v>
      </c>
      <c r="K11" s="232" t="s">
        <v>132</v>
      </c>
      <c r="L11" s="232" t="s">
        <v>111</v>
      </c>
      <c r="N11" s="138" t="b">
        <f>OR(F11&lt;100,LEN(F11)=2)</f>
        <v>0</v>
      </c>
      <c r="O11" s="138" t="b">
        <f>OR(G11&lt;1000,LEN(G11)=3)</f>
        <v>1</v>
      </c>
      <c r="P11" s="138" t="b">
        <f>IF(H11&lt;1000,TRUE)</f>
        <v>1</v>
      </c>
      <c r="Q11" s="138" t="e">
        <f>OR(#REF!&lt;100000,LEN(#REF!)=5)</f>
        <v>#REF!</v>
      </c>
    </row>
    <row r="12" spans="1:24" s="138" customFormat="1" ht="20.100000000000001" customHeight="1" x14ac:dyDescent="0.3">
      <c r="A12" s="209">
        <v>45277</v>
      </c>
      <c r="B12" s="180" t="s">
        <v>27</v>
      </c>
      <c r="C12" s="211">
        <v>9.58</v>
      </c>
      <c r="D12" s="211">
        <v>1.59</v>
      </c>
      <c r="E12" s="211">
        <v>7.99</v>
      </c>
      <c r="F12" s="233" t="s">
        <v>133</v>
      </c>
      <c r="G12" s="234"/>
      <c r="H12" s="235"/>
      <c r="I12" s="185" t="s">
        <v>130</v>
      </c>
      <c r="J12" s="186" t="s">
        <v>134</v>
      </c>
      <c r="K12" s="232" t="s">
        <v>135</v>
      </c>
      <c r="L12" s="232" t="s">
        <v>136</v>
      </c>
    </row>
    <row r="13" spans="1:24" s="138" customFormat="1" ht="20.100000000000001" customHeight="1" x14ac:dyDescent="0.3">
      <c r="A13" s="209">
        <v>45277</v>
      </c>
      <c r="B13" s="180" t="s">
        <v>94</v>
      </c>
      <c r="C13" s="211">
        <v>14.68</v>
      </c>
      <c r="D13" s="211">
        <v>0.69</v>
      </c>
      <c r="E13" s="211">
        <v>13.99</v>
      </c>
      <c r="F13" s="233" t="s">
        <v>133</v>
      </c>
      <c r="G13" s="234"/>
      <c r="H13" s="235"/>
      <c r="I13" s="185" t="s">
        <v>130</v>
      </c>
      <c r="J13" s="186" t="s">
        <v>137</v>
      </c>
      <c r="K13" s="232" t="s">
        <v>135</v>
      </c>
      <c r="L13" s="232" t="s">
        <v>136</v>
      </c>
    </row>
    <row r="14" spans="1:24" s="138" customFormat="1" ht="20.100000000000001" customHeight="1" x14ac:dyDescent="0.3">
      <c r="A14" s="209">
        <v>45277</v>
      </c>
      <c r="B14" s="180" t="s">
        <v>96</v>
      </c>
      <c r="C14" s="211">
        <v>144.28</v>
      </c>
      <c r="D14" s="211">
        <v>0</v>
      </c>
      <c r="E14" s="211">
        <v>144.28</v>
      </c>
      <c r="F14" s="233" t="s">
        <v>138</v>
      </c>
      <c r="G14" s="234"/>
      <c r="H14" s="235"/>
      <c r="I14" s="185" t="s">
        <v>130</v>
      </c>
      <c r="J14" s="186" t="s">
        <v>139</v>
      </c>
      <c r="K14" s="232" t="s">
        <v>135</v>
      </c>
      <c r="L14" s="232" t="s">
        <v>140</v>
      </c>
    </row>
    <row r="15" spans="1:24" s="138" customFormat="1" ht="20.100000000000001" customHeight="1" x14ac:dyDescent="0.3">
      <c r="A15" s="209">
        <v>45278</v>
      </c>
      <c r="B15" s="180" t="s">
        <v>18</v>
      </c>
      <c r="C15" s="211">
        <v>96.45</v>
      </c>
      <c r="D15" s="211">
        <v>0</v>
      </c>
      <c r="E15" s="211">
        <v>96.45</v>
      </c>
      <c r="F15" s="233" t="s">
        <v>138</v>
      </c>
      <c r="G15" s="234"/>
      <c r="H15" s="235"/>
      <c r="I15" s="185" t="s">
        <v>130</v>
      </c>
      <c r="J15" s="186" t="s">
        <v>141</v>
      </c>
      <c r="K15" s="232" t="s">
        <v>114</v>
      </c>
      <c r="L15" s="232" t="s">
        <v>140</v>
      </c>
    </row>
    <row r="16" spans="1:24" s="138" customFormat="1" ht="20.100000000000001" customHeight="1" x14ac:dyDescent="0.3">
      <c r="A16" s="209">
        <v>45287</v>
      </c>
      <c r="B16" s="180" t="s">
        <v>27</v>
      </c>
      <c r="C16" s="211">
        <v>31</v>
      </c>
      <c r="D16" s="211">
        <v>5.17</v>
      </c>
      <c r="E16" s="211">
        <v>25.83</v>
      </c>
      <c r="F16" s="233" t="s">
        <v>138</v>
      </c>
      <c r="G16" s="234"/>
      <c r="H16" s="235"/>
      <c r="I16" s="185" t="s">
        <v>130</v>
      </c>
      <c r="J16" s="186" t="s">
        <v>142</v>
      </c>
      <c r="K16" s="232" t="s">
        <v>143</v>
      </c>
      <c r="L16" s="232" t="s">
        <v>111</v>
      </c>
    </row>
    <row r="17" spans="1:17" s="138" customFormat="1" ht="20.100000000000001" customHeight="1" x14ac:dyDescent="0.3">
      <c r="A17" s="209">
        <v>45291</v>
      </c>
      <c r="B17" s="180" t="s">
        <v>18</v>
      </c>
      <c r="C17" s="211">
        <v>100</v>
      </c>
      <c r="D17" s="211">
        <v>0</v>
      </c>
      <c r="E17" s="211">
        <v>100</v>
      </c>
      <c r="F17" s="233" t="s">
        <v>144</v>
      </c>
      <c r="G17" s="234"/>
      <c r="H17" s="235"/>
      <c r="I17" s="185" t="s">
        <v>130</v>
      </c>
      <c r="J17" s="186" t="s">
        <v>145</v>
      </c>
      <c r="K17" s="232" t="s">
        <v>146</v>
      </c>
      <c r="L17" s="232" t="s">
        <v>147</v>
      </c>
    </row>
    <row r="18" spans="1:17" s="138" customFormat="1" ht="20.100000000000001" customHeight="1" x14ac:dyDescent="0.3">
      <c r="A18" s="209">
        <v>45291</v>
      </c>
      <c r="B18" s="180" t="s">
        <v>18</v>
      </c>
      <c r="C18" s="211">
        <v>367.38</v>
      </c>
      <c r="D18" s="211">
        <v>0</v>
      </c>
      <c r="E18" s="211">
        <v>367.38</v>
      </c>
      <c r="F18" s="233" t="s">
        <v>148</v>
      </c>
      <c r="G18" s="234"/>
      <c r="H18" s="235"/>
      <c r="I18" s="185" t="s">
        <v>130</v>
      </c>
      <c r="J18" s="186" t="s">
        <v>149</v>
      </c>
      <c r="K18" s="232" t="s">
        <v>146</v>
      </c>
      <c r="L18" s="232" t="s">
        <v>147</v>
      </c>
    </row>
    <row r="19" spans="1:17" s="138" customFormat="1" ht="20.100000000000001" customHeight="1" x14ac:dyDescent="0.3">
      <c r="A19" s="209">
        <v>45299</v>
      </c>
      <c r="B19" s="180" t="s">
        <v>27</v>
      </c>
      <c r="C19" s="211">
        <v>399.99</v>
      </c>
      <c r="D19" s="211">
        <v>66.67</v>
      </c>
      <c r="E19" s="211">
        <v>333.32</v>
      </c>
      <c r="F19" s="233" t="s">
        <v>138</v>
      </c>
      <c r="G19" s="234"/>
      <c r="H19" s="235"/>
      <c r="I19" s="185" t="s">
        <v>130</v>
      </c>
      <c r="J19" s="186" t="s">
        <v>150</v>
      </c>
      <c r="K19" s="232" t="s">
        <v>151</v>
      </c>
      <c r="L19" s="232" t="s">
        <v>111</v>
      </c>
    </row>
    <row r="20" spans="1:17" s="138" customFormat="1" ht="20.100000000000001" customHeight="1" x14ac:dyDescent="0.3">
      <c r="A20" s="209">
        <v>45301</v>
      </c>
      <c r="B20" s="180" t="s">
        <v>27</v>
      </c>
      <c r="C20" s="211">
        <v>11.8</v>
      </c>
      <c r="D20" s="211">
        <v>1.97</v>
      </c>
      <c r="E20" s="211">
        <v>9.83</v>
      </c>
      <c r="F20" s="233" t="s">
        <v>133</v>
      </c>
      <c r="G20" s="234"/>
      <c r="H20" s="235"/>
      <c r="I20" s="185" t="s">
        <v>130</v>
      </c>
      <c r="J20" s="186" t="s">
        <v>152</v>
      </c>
      <c r="K20" s="232" t="s">
        <v>153</v>
      </c>
      <c r="L20" s="232" t="s">
        <v>105</v>
      </c>
      <c r="N20" s="138" t="b">
        <f>OR(F20&lt;100,LEN(F20)=2)</f>
        <v>0</v>
      </c>
      <c r="O20" s="138" t="b">
        <f>OR(G20&lt;1000,LEN(G20)=3)</f>
        <v>1</v>
      </c>
      <c r="P20" s="138" t="b">
        <f>IF(H20&lt;1000,TRUE)</f>
        <v>1</v>
      </c>
      <c r="Q20" s="138" t="e">
        <f>OR(#REF!&lt;100000,LEN(#REF!)=5)</f>
        <v>#REF!</v>
      </c>
    </row>
    <row r="21" spans="1:17" s="138" customFormat="1" ht="20.100000000000001" customHeight="1" x14ac:dyDescent="0.3">
      <c r="A21" s="209"/>
      <c r="B21" s="180"/>
      <c r="C21" s="211"/>
      <c r="D21" s="211"/>
      <c r="E21" s="211"/>
      <c r="F21" s="233"/>
      <c r="G21" s="234"/>
      <c r="H21" s="235"/>
      <c r="I21" s="185"/>
      <c r="J21" s="186"/>
      <c r="K21" s="232"/>
      <c r="L21" s="232"/>
      <c r="N21" s="138" t="b">
        <f>OR(F21&lt;100,LEN(F21)=2)</f>
        <v>1</v>
      </c>
      <c r="O21" s="138" t="b">
        <f>OR(G21&lt;1000,LEN(G21)=3)</f>
        <v>1</v>
      </c>
      <c r="P21" s="138" t="b">
        <f>IF(H21&lt;1000,TRUE)</f>
        <v>1</v>
      </c>
      <c r="Q21" s="138" t="e">
        <f>OR(#REF!&lt;100000,LEN(#REF!)=5)</f>
        <v>#REF!</v>
      </c>
    </row>
    <row r="22" spans="1:17" s="138" customFormat="1" ht="20.100000000000001" customHeight="1" thickBot="1" x14ac:dyDescent="0.3">
      <c r="A22" s="190" t="s">
        <v>89</v>
      </c>
      <c r="B22" s="191"/>
      <c r="C22" s="192">
        <f>SUM(C11:C21)</f>
        <v>2120.16</v>
      </c>
      <c r="D22" s="192">
        <f>SUM(D11:D21)</f>
        <v>76.09</v>
      </c>
      <c r="E22" s="192">
        <f>SUM(E11:E21)</f>
        <v>2044.07</v>
      </c>
      <c r="F22" s="193"/>
      <c r="G22" s="194"/>
      <c r="H22" s="195"/>
      <c r="I22" s="196"/>
      <c r="J22" s="197"/>
      <c r="K22" s="198"/>
      <c r="L22" s="199"/>
    </row>
    <row r="25" spans="1:17" s="200" customFormat="1" ht="15.75" x14ac:dyDescent="0.25">
      <c r="B25" s="201" t="s">
        <v>90</v>
      </c>
      <c r="C25" s="202"/>
    </row>
    <row r="26" spans="1:17" s="200" customFormat="1" ht="15" x14ac:dyDescent="0.2">
      <c r="B26" s="203" t="s">
        <v>51</v>
      </c>
      <c r="C26" s="204" t="s">
        <v>91</v>
      </c>
    </row>
    <row r="27" spans="1:17" s="200" customFormat="1" ht="15" x14ac:dyDescent="0.2">
      <c r="B27" s="203" t="s">
        <v>18</v>
      </c>
      <c r="C27" s="204" t="s">
        <v>92</v>
      </c>
    </row>
    <row r="28" spans="1:17" s="200" customFormat="1" ht="15" x14ac:dyDescent="0.2">
      <c r="B28" s="203" t="s">
        <v>27</v>
      </c>
      <c r="C28" s="204" t="s">
        <v>93</v>
      </c>
    </row>
    <row r="29" spans="1:17" s="200" customFormat="1" ht="15" x14ac:dyDescent="0.2">
      <c r="B29" s="203" t="s">
        <v>94</v>
      </c>
      <c r="C29" s="204" t="s">
        <v>95</v>
      </c>
    </row>
    <row r="30" spans="1:17" s="200" customFormat="1" ht="15" x14ac:dyDescent="0.2">
      <c r="B30" s="205" t="s">
        <v>96</v>
      </c>
      <c r="C30" s="206" t="s">
        <v>97</v>
      </c>
    </row>
    <row r="33" spans="2:3" x14ac:dyDescent="0.2">
      <c r="B33" s="207"/>
      <c r="C33" s="207"/>
    </row>
  </sheetData>
  <mergeCells count="25">
    <mergeCell ref="B25:C25"/>
    <mergeCell ref="B33:C33"/>
    <mergeCell ref="F17:H17"/>
    <mergeCell ref="F18:H18"/>
    <mergeCell ref="F19:H19"/>
    <mergeCell ref="F20:H20"/>
    <mergeCell ref="F21:H21"/>
    <mergeCell ref="A22:B22"/>
    <mergeCell ref="F22:H22"/>
    <mergeCell ref="F11:H11"/>
    <mergeCell ref="F12:H12"/>
    <mergeCell ref="F13:H13"/>
    <mergeCell ref="F14:H14"/>
    <mergeCell ref="F15:H15"/>
    <mergeCell ref="F16:H16"/>
    <mergeCell ref="B1:D1"/>
    <mergeCell ref="B2:D2"/>
    <mergeCell ref="A5:L5"/>
    <mergeCell ref="A7:A9"/>
    <mergeCell ref="F7:H7"/>
    <mergeCell ref="I7:I9"/>
    <mergeCell ref="J7:J9"/>
    <mergeCell ref="K7:K9"/>
    <mergeCell ref="L7:L9"/>
    <mergeCell ref="F8:H9"/>
  </mergeCells>
  <conditionalFormatting sqref="A11:A21">
    <cfRule type="expression" dxfId="73" priority="8" stopIfTrue="1">
      <formula>AND(NOT(ISBLANK(C11)),ISBLANK(A11))</formula>
    </cfRule>
  </conditionalFormatting>
  <conditionalFormatting sqref="B11:B21">
    <cfRule type="expression" dxfId="72" priority="7" stopIfTrue="1">
      <formula>AND(NOT(ISBLANK(C11)),ISBLANK(B11))</formula>
    </cfRule>
  </conditionalFormatting>
  <conditionalFormatting sqref="B1:D2">
    <cfRule type="expression" dxfId="71" priority="6" stopIfTrue="1">
      <formula>ISBLANK(B1)</formula>
    </cfRule>
  </conditionalFormatting>
  <conditionalFormatting sqref="C3">
    <cfRule type="expression" dxfId="70" priority="5" stopIfTrue="1">
      <formula>ISBLANK(C3)</formula>
    </cfRule>
  </conditionalFormatting>
  <conditionalFormatting sqref="E3">
    <cfRule type="expression" dxfId="69" priority="1" stopIfTrue="1">
      <formula>ISBLANK(E3)</formula>
    </cfRule>
  </conditionalFormatting>
  <conditionalFormatting sqref="I11:I21">
    <cfRule type="expression" priority="2" stopIfTrue="1">
      <formula>AND(SUM($N11:$R11)&gt;0,NOT(ISBLANK(I11)))</formula>
    </cfRule>
    <cfRule type="expression" dxfId="68" priority="3" stopIfTrue="1">
      <formula>SUM($N11:$R11)&gt;0</formula>
    </cfRule>
  </conditionalFormatting>
  <conditionalFormatting sqref="J11:L21">
    <cfRule type="expression" dxfId="67" priority="4" stopIfTrue="1">
      <formula>AND(NOT(ISBLANK($C11)),ISBLANK(J11))</formula>
    </cfRule>
  </conditionalFormatting>
  <dataValidations count="3">
    <dataValidation type="textLength" operator="lessThan" allowBlank="1" showInputMessage="1" showErrorMessage="1" sqref="B2:D2" xr:uid="{8CC5CD67-7666-478D-9D9E-65E2CF30BB4C}">
      <formula1>250</formula1>
    </dataValidation>
    <dataValidation type="date" allowBlank="1" showInputMessage="1" showErrorMessage="1" sqref="E3 C3" xr:uid="{78CB937B-C51A-43B2-A15A-41456FE1F125}">
      <formula1>44938</formula1>
      <formula2>73031</formula2>
    </dataValidation>
    <dataValidation type="list" allowBlank="1" showInputMessage="1" showErrorMessage="1" sqref="B11:B21" xr:uid="{40D664E0-66E1-482A-8981-A20089C8E391}">
      <formula1>$B$26:$B$30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75FD6-30F3-4645-B482-C49E1A4EBD16}">
  <sheetPr>
    <pageSetUpPr fitToPage="1"/>
  </sheetPr>
  <dimension ref="A1:Y26"/>
  <sheetViews>
    <sheetView zoomScaleNormal="100" workbookViewId="0">
      <selection activeCell="A2" sqref="A2"/>
    </sheetView>
  </sheetViews>
  <sheetFormatPr defaultColWidth="9.140625" defaultRowHeight="12.75" outlineLevelCol="1" x14ac:dyDescent="0.2"/>
  <cols>
    <col min="1" max="1" width="10.7109375" style="208" customWidth="1"/>
    <col min="2" max="2" width="20.7109375" style="208" customWidth="1"/>
    <col min="3" max="3" width="10.7109375" style="208" customWidth="1"/>
    <col min="4" max="4" width="22.7109375" style="208" customWidth="1"/>
    <col min="5" max="6" width="20.7109375" style="208" customWidth="1"/>
    <col min="7" max="7" width="8.42578125" style="208" customWidth="1"/>
    <col min="8" max="8" width="9" style="208" customWidth="1"/>
    <col min="9" max="9" width="11.7109375" style="208" bestFit="1" customWidth="1"/>
    <col min="10" max="10" width="29.7109375" style="208" customWidth="1"/>
    <col min="11" max="11" width="60.42578125" style="208" bestFit="1" customWidth="1"/>
    <col min="12" max="12" width="27.42578125" style="208" customWidth="1"/>
    <col min="13" max="13" width="36.42578125" style="208" bestFit="1" customWidth="1"/>
    <col min="14" max="14" width="9.140625" style="208"/>
    <col min="15" max="18" width="0" style="208" hidden="1" customWidth="1" outlineLevel="1"/>
    <col min="19" max="19" width="9.140625" style="208" collapsed="1"/>
    <col min="20" max="16384" width="9.140625" style="208"/>
  </cols>
  <sheetData>
    <row r="1" spans="1:25" s="138" customFormat="1" ht="36.75" customHeight="1" x14ac:dyDescent="0.25">
      <c r="B1" s="133" t="s">
        <v>66</v>
      </c>
      <c r="C1" s="134" t="s">
        <v>67</v>
      </c>
      <c r="D1" s="135"/>
      <c r="E1" s="135"/>
      <c r="F1" s="136"/>
      <c r="G1" s="136"/>
      <c r="H1" s="136"/>
      <c r="I1" s="136"/>
      <c r="J1" s="136"/>
      <c r="K1" s="137"/>
      <c r="L1" s="137"/>
      <c r="M1" s="137"/>
    </row>
    <row r="2" spans="1:25" s="138" customFormat="1" ht="36.75" customHeight="1" x14ac:dyDescent="0.25">
      <c r="B2" s="139" t="s">
        <v>68</v>
      </c>
      <c r="C2" s="134"/>
      <c r="D2" s="135"/>
      <c r="E2" s="135"/>
      <c r="F2" s="140"/>
      <c r="G2" s="140"/>
      <c r="H2" s="140"/>
      <c r="I2" s="140"/>
      <c r="J2" s="140"/>
    </row>
    <row r="3" spans="1:25" s="138" customFormat="1" ht="36" customHeight="1" x14ac:dyDescent="0.25">
      <c r="B3" s="141" t="s">
        <v>69</v>
      </c>
      <c r="C3" s="142" t="s">
        <v>70</v>
      </c>
      <c r="D3" s="143">
        <v>45272</v>
      </c>
      <c r="E3" s="142" t="s">
        <v>71</v>
      </c>
      <c r="F3" s="143">
        <v>45302</v>
      </c>
      <c r="G3" s="144"/>
    </row>
    <row r="4" spans="1:25" s="138" customFormat="1" ht="21.75" customHeight="1" thickBot="1" x14ac:dyDescent="0.3">
      <c r="B4" s="145"/>
      <c r="C4" s="145"/>
      <c r="D4" s="145"/>
      <c r="E4" s="145"/>
      <c r="F4" s="145"/>
      <c r="G4" s="146"/>
      <c r="H4" s="146"/>
      <c r="I4" s="146"/>
      <c r="J4" s="145"/>
      <c r="K4" s="145"/>
      <c r="L4" s="145"/>
    </row>
    <row r="5" spans="1:25" s="138" customFormat="1" ht="36" customHeight="1" thickBot="1" x14ac:dyDescent="0.3">
      <c r="B5" s="147" t="s">
        <v>72</v>
      </c>
      <c r="C5" s="148"/>
      <c r="D5" s="148"/>
      <c r="E5" s="148"/>
      <c r="F5" s="148"/>
      <c r="G5" s="148"/>
      <c r="H5" s="148"/>
      <c r="I5" s="148"/>
      <c r="J5" s="148"/>
      <c r="K5" s="148"/>
      <c r="L5" s="148"/>
      <c r="M5" s="149"/>
    </row>
    <row r="6" spans="1:25" s="138" customFormat="1" ht="21.75" customHeight="1" x14ac:dyDescent="0.25">
      <c r="B6" s="145"/>
      <c r="C6" s="145"/>
      <c r="D6" s="145"/>
      <c r="E6" s="145"/>
      <c r="F6" s="145"/>
      <c r="G6" s="146"/>
      <c r="H6" s="146"/>
      <c r="I6" s="146"/>
      <c r="J6" s="145"/>
      <c r="K6" s="145"/>
      <c r="L6" s="145"/>
      <c r="M6" s="150"/>
    </row>
    <row r="7" spans="1:25" s="138" customFormat="1" ht="18" x14ac:dyDescent="0.25">
      <c r="A7" s="138" t="s">
        <v>170</v>
      </c>
      <c r="B7" s="151" t="s">
        <v>73</v>
      </c>
      <c r="C7" s="152" t="s">
        <v>74</v>
      </c>
      <c r="D7" s="152" t="s">
        <v>75</v>
      </c>
      <c r="E7" s="152" t="s">
        <v>74</v>
      </c>
      <c r="F7" s="152" t="s">
        <v>76</v>
      </c>
      <c r="G7" s="153" t="s">
        <v>77</v>
      </c>
      <c r="H7" s="154"/>
      <c r="I7" s="155"/>
      <c r="J7" s="156" t="s">
        <v>78</v>
      </c>
      <c r="K7" s="156" t="s">
        <v>79</v>
      </c>
      <c r="L7" s="157" t="s">
        <v>80</v>
      </c>
      <c r="M7" s="158" t="s">
        <v>81</v>
      </c>
      <c r="N7" s="159"/>
      <c r="O7" s="159"/>
      <c r="P7" s="159"/>
      <c r="Q7" s="159"/>
      <c r="R7" s="159"/>
      <c r="S7" s="159"/>
      <c r="T7" s="159"/>
      <c r="U7" s="159"/>
      <c r="V7" s="159"/>
      <c r="W7" s="159"/>
      <c r="X7" s="159"/>
      <c r="Y7" s="159"/>
    </row>
    <row r="8" spans="1:25" s="138" customFormat="1" ht="18" x14ac:dyDescent="0.25">
      <c r="A8" s="159" t="s">
        <v>171</v>
      </c>
      <c r="B8" s="160"/>
      <c r="C8" s="161" t="s">
        <v>82</v>
      </c>
      <c r="D8" s="161" t="s">
        <v>40</v>
      </c>
      <c r="E8" s="161" t="s">
        <v>40</v>
      </c>
      <c r="F8" s="161" t="s">
        <v>40</v>
      </c>
      <c r="G8" s="162" t="s">
        <v>83</v>
      </c>
      <c r="H8" s="163"/>
      <c r="I8" s="164"/>
      <c r="J8" s="165"/>
      <c r="K8" s="165"/>
      <c r="L8" s="166"/>
      <c r="M8" s="167"/>
      <c r="N8" s="159"/>
      <c r="O8" s="159"/>
      <c r="P8" s="159"/>
      <c r="Q8" s="159"/>
      <c r="R8" s="159"/>
      <c r="S8" s="159"/>
      <c r="T8" s="159"/>
      <c r="U8" s="159"/>
      <c r="V8" s="159"/>
      <c r="W8" s="159"/>
      <c r="X8" s="159"/>
      <c r="Y8" s="159"/>
    </row>
    <row r="9" spans="1:25" s="138" customFormat="1" ht="32.25" customHeight="1" x14ac:dyDescent="0.25">
      <c r="A9" s="236" t="s">
        <v>171</v>
      </c>
      <c r="B9" s="168"/>
      <c r="C9" s="169"/>
      <c r="D9" s="169" t="s">
        <v>84</v>
      </c>
      <c r="E9" s="169" t="s">
        <v>84</v>
      </c>
      <c r="F9" s="169" t="s">
        <v>84</v>
      </c>
      <c r="G9" s="170"/>
      <c r="H9" s="171"/>
      <c r="I9" s="172"/>
      <c r="J9" s="173"/>
      <c r="K9" s="173"/>
      <c r="L9" s="174"/>
      <c r="M9" s="175"/>
    </row>
    <row r="10" spans="1:25" s="138" customFormat="1" ht="0.75" customHeight="1" x14ac:dyDescent="0.25">
      <c r="A10" s="159"/>
      <c r="B10" s="176"/>
      <c r="C10" s="169"/>
      <c r="D10" s="169"/>
      <c r="E10" s="169"/>
      <c r="F10" s="169"/>
      <c r="G10" s="169"/>
      <c r="H10" s="169"/>
      <c r="I10" s="169"/>
      <c r="J10" s="169"/>
      <c r="K10" s="177"/>
      <c r="L10" s="178"/>
      <c r="M10" s="178"/>
    </row>
    <row r="11" spans="1:25" s="138" customFormat="1" ht="20.100000000000001" customHeight="1" x14ac:dyDescent="0.3">
      <c r="A11" s="159"/>
      <c r="B11" s="209">
        <v>45261</v>
      </c>
      <c r="C11" s="180" t="s">
        <v>18</v>
      </c>
      <c r="D11" s="210">
        <v>17.989999999999998</v>
      </c>
      <c r="E11" s="211">
        <v>0</v>
      </c>
      <c r="F11" s="211">
        <v>17.989999999999998</v>
      </c>
      <c r="G11" s="182">
        <v>110</v>
      </c>
      <c r="H11" s="183">
        <v>4400</v>
      </c>
      <c r="I11" s="184" t="s">
        <v>172</v>
      </c>
      <c r="J11" s="215" t="s">
        <v>130</v>
      </c>
      <c r="K11" s="216" t="s">
        <v>173</v>
      </c>
      <c r="L11" s="217" t="s">
        <v>174</v>
      </c>
      <c r="M11" s="217" t="s">
        <v>111</v>
      </c>
    </row>
    <row r="12" spans="1:25" s="138" customFormat="1" ht="20.100000000000001" customHeight="1" x14ac:dyDescent="0.3">
      <c r="A12" s="159">
        <v>1</v>
      </c>
      <c r="B12" s="209">
        <v>45264</v>
      </c>
      <c r="C12" s="180" t="s">
        <v>27</v>
      </c>
      <c r="D12" s="210">
        <v>404.4</v>
      </c>
      <c r="E12" s="211">
        <v>67.400000000000006</v>
      </c>
      <c r="F12" s="211">
        <v>337</v>
      </c>
      <c r="G12" s="182">
        <v>110</v>
      </c>
      <c r="H12" s="183">
        <v>4020</v>
      </c>
      <c r="I12" s="184"/>
      <c r="J12" s="215" t="s">
        <v>130</v>
      </c>
      <c r="K12" s="216" t="s">
        <v>175</v>
      </c>
      <c r="L12" s="217" t="s">
        <v>176</v>
      </c>
      <c r="M12" s="217" t="s">
        <v>177</v>
      </c>
    </row>
    <row r="13" spans="1:25" s="138" customFormat="1" ht="20.100000000000001" customHeight="1" x14ac:dyDescent="0.3">
      <c r="A13" s="159">
        <v>2</v>
      </c>
      <c r="B13" s="209">
        <v>45266</v>
      </c>
      <c r="C13" s="180" t="s">
        <v>27</v>
      </c>
      <c r="D13" s="210">
        <v>93.94</v>
      </c>
      <c r="E13" s="211">
        <v>15.66</v>
      </c>
      <c r="F13" s="211">
        <v>78.28</v>
      </c>
      <c r="G13" s="182">
        <v>110</v>
      </c>
      <c r="H13" s="183">
        <v>2001</v>
      </c>
      <c r="I13" s="184"/>
      <c r="J13" s="215" t="s">
        <v>130</v>
      </c>
      <c r="K13" s="216" t="s">
        <v>178</v>
      </c>
      <c r="L13" s="217" t="s">
        <v>179</v>
      </c>
      <c r="M13" s="217" t="s">
        <v>136</v>
      </c>
    </row>
    <row r="14" spans="1:25" s="138" customFormat="1" ht="20.100000000000001" customHeight="1" x14ac:dyDescent="0.3">
      <c r="A14" s="159">
        <v>3</v>
      </c>
      <c r="B14" s="209">
        <v>45266</v>
      </c>
      <c r="C14" s="180" t="s">
        <v>27</v>
      </c>
      <c r="D14" s="210">
        <v>203.96</v>
      </c>
      <c r="E14" s="211">
        <v>33.99</v>
      </c>
      <c r="F14" s="211">
        <v>169.97</v>
      </c>
      <c r="G14" s="182">
        <v>110</v>
      </c>
      <c r="H14" s="183">
        <v>4001</v>
      </c>
      <c r="I14" s="184"/>
      <c r="J14" s="215" t="s">
        <v>130</v>
      </c>
      <c r="K14" s="216" t="s">
        <v>180</v>
      </c>
      <c r="L14" s="217" t="s">
        <v>181</v>
      </c>
      <c r="M14" s="217" t="s">
        <v>111</v>
      </c>
    </row>
    <row r="15" spans="1:25" s="138" customFormat="1" ht="20.100000000000001" customHeight="1" thickBot="1" x14ac:dyDescent="0.3">
      <c r="A15" s="159"/>
      <c r="B15" s="190" t="s">
        <v>89</v>
      </c>
      <c r="C15" s="191"/>
      <c r="D15" s="192">
        <f>SUM(D11:D14)</f>
        <v>720.29</v>
      </c>
      <c r="E15" s="192">
        <f>SUM(E11:E14)</f>
        <v>117.05000000000001</v>
      </c>
      <c r="F15" s="192">
        <f>SUM(F11:F14)</f>
        <v>603.24</v>
      </c>
      <c r="G15" s="193"/>
      <c r="H15" s="194"/>
      <c r="I15" s="195"/>
      <c r="J15" s="196"/>
      <c r="K15" s="197"/>
      <c r="L15" s="198"/>
      <c r="M15" s="199"/>
    </row>
    <row r="18" spans="3:4" s="200" customFormat="1" ht="15.75" x14ac:dyDescent="0.25">
      <c r="C18" s="201" t="s">
        <v>90</v>
      </c>
      <c r="D18" s="202"/>
    </row>
    <row r="19" spans="3:4" s="200" customFormat="1" ht="15" x14ac:dyDescent="0.2">
      <c r="C19" s="203" t="s">
        <v>51</v>
      </c>
      <c r="D19" s="204" t="s">
        <v>91</v>
      </c>
    </row>
    <row r="20" spans="3:4" s="200" customFormat="1" ht="15" x14ac:dyDescent="0.2">
      <c r="C20" s="203" t="s">
        <v>18</v>
      </c>
      <c r="D20" s="204" t="s">
        <v>92</v>
      </c>
    </row>
    <row r="21" spans="3:4" s="200" customFormat="1" ht="15" x14ac:dyDescent="0.2">
      <c r="C21" s="203" t="s">
        <v>27</v>
      </c>
      <c r="D21" s="204" t="s">
        <v>93</v>
      </c>
    </row>
    <row r="22" spans="3:4" s="200" customFormat="1" ht="15" x14ac:dyDescent="0.2">
      <c r="C22" s="203" t="s">
        <v>94</v>
      </c>
      <c r="D22" s="204" t="s">
        <v>95</v>
      </c>
    </row>
    <row r="23" spans="3:4" s="200" customFormat="1" ht="15" x14ac:dyDescent="0.2">
      <c r="C23" s="205" t="s">
        <v>96</v>
      </c>
      <c r="D23" s="206" t="s">
        <v>97</v>
      </c>
    </row>
    <row r="26" spans="3:4" x14ac:dyDescent="0.2">
      <c r="C26" s="207"/>
      <c r="D26" s="207"/>
    </row>
  </sheetData>
  <mergeCells count="14">
    <mergeCell ref="B15:C15"/>
    <mergeCell ref="G15:I15"/>
    <mergeCell ref="C18:D18"/>
    <mergeCell ref="C26:D26"/>
    <mergeCell ref="C1:E1"/>
    <mergeCell ref="C2:E2"/>
    <mergeCell ref="B5:M5"/>
    <mergeCell ref="B7:B9"/>
    <mergeCell ref="G7:I7"/>
    <mergeCell ref="J7:J9"/>
    <mergeCell ref="K7:K9"/>
    <mergeCell ref="L7:L9"/>
    <mergeCell ref="M7:M9"/>
    <mergeCell ref="G8:I9"/>
  </mergeCells>
  <conditionalFormatting sqref="B11:B14">
    <cfRule type="expression" dxfId="52" priority="5" stopIfTrue="1">
      <formula>AND(NOT(ISBLANK(D11)),ISBLANK(B11))</formula>
    </cfRule>
  </conditionalFormatting>
  <conditionalFormatting sqref="C11:C14">
    <cfRule type="expression" dxfId="51" priority="4" stopIfTrue="1">
      <formula>AND(NOT(ISBLANK(D11)),ISBLANK(C11))</formula>
    </cfRule>
  </conditionalFormatting>
  <conditionalFormatting sqref="C1:E2">
    <cfRule type="expression" dxfId="50" priority="8" stopIfTrue="1">
      <formula>ISBLANK(C1)</formula>
    </cfRule>
  </conditionalFormatting>
  <conditionalFormatting sqref="D3">
    <cfRule type="expression" dxfId="49" priority="7" stopIfTrue="1">
      <formula>ISBLANK(D3)</formula>
    </cfRule>
  </conditionalFormatting>
  <conditionalFormatting sqref="F3">
    <cfRule type="expression" dxfId="48" priority="6" stopIfTrue="1">
      <formula>ISBLANK(F3)</formula>
    </cfRule>
  </conditionalFormatting>
  <conditionalFormatting sqref="J11:J14">
    <cfRule type="expression" priority="1" stopIfTrue="1">
      <formula>AND(SUM($O11:$S11)&gt;0,NOT(ISBLANK(J11)))</formula>
    </cfRule>
    <cfRule type="expression" dxfId="47" priority="2" stopIfTrue="1">
      <formula>SUM($O11:$S11)&gt;0</formula>
    </cfRule>
  </conditionalFormatting>
  <conditionalFormatting sqref="K11:M14">
    <cfRule type="expression" dxfId="46" priority="3" stopIfTrue="1">
      <formula>AND(NOT(ISBLANK($D11)),ISBLANK(K11))</formula>
    </cfRule>
  </conditionalFormatting>
  <dataValidations count="3">
    <dataValidation type="list" allowBlank="1" showInputMessage="1" showErrorMessage="1" sqref="C11:C14" xr:uid="{B2972FCD-C92D-410F-81EB-671F8957F6CF}">
      <formula1>$C$19:$C$23</formula1>
    </dataValidation>
    <dataValidation type="textLength" operator="lessThan" allowBlank="1" showInputMessage="1" showErrorMessage="1" sqref="C2:E2" xr:uid="{197CA9A3-6C81-49DA-AD9A-C999D24E034C}">
      <formula1>250</formula1>
    </dataValidation>
    <dataValidation type="date" allowBlank="1" showInputMessage="1" showErrorMessage="1" sqref="F3 D3" xr:uid="{1FA81550-4ECF-4760-88BD-2337D5977501}">
      <formula1>44938</formula1>
      <formula2>73031</formula2>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87DC3-63E1-4583-8EC3-0159F22A10CE}">
  <sheetPr>
    <pageSetUpPr fitToPage="1"/>
  </sheetPr>
  <dimension ref="A1:X33"/>
  <sheetViews>
    <sheetView zoomScale="90" workbookViewId="0">
      <selection activeCell="B2" sqref="B2:D2"/>
    </sheetView>
  </sheetViews>
  <sheetFormatPr defaultColWidth="9.140625" defaultRowHeight="12.75" outlineLevelCol="1" x14ac:dyDescent="0.2"/>
  <cols>
    <col min="1" max="1" width="20.7109375" style="208" customWidth="1"/>
    <col min="2" max="2" width="10.7109375" style="208" customWidth="1"/>
    <col min="3" max="3" width="22.7109375" style="208" customWidth="1"/>
    <col min="4" max="5" width="20.7109375" style="208" customWidth="1"/>
    <col min="6" max="6" width="8.42578125" style="208" customWidth="1"/>
    <col min="7" max="7" width="9" style="208" customWidth="1"/>
    <col min="8" max="8" width="11.7109375" style="208" bestFit="1" customWidth="1"/>
    <col min="9" max="9" width="29.7109375" style="208" customWidth="1"/>
    <col min="10" max="10" width="60.42578125" style="208" bestFit="1" customWidth="1"/>
    <col min="11" max="11" width="27.42578125" style="208" customWidth="1"/>
    <col min="12" max="12" width="36.42578125" style="208" bestFit="1" customWidth="1"/>
    <col min="13" max="13" width="9.140625" style="208"/>
    <col min="14" max="17" width="0" style="208" hidden="1" customWidth="1" outlineLevel="1"/>
    <col min="18" max="18" width="9.140625" style="208" collapsed="1"/>
    <col min="19" max="16384" width="9.140625" style="208"/>
  </cols>
  <sheetData>
    <row r="1" spans="1:24" s="138" customFormat="1" ht="36.75" customHeight="1" x14ac:dyDescent="0.25">
      <c r="A1" s="133" t="s">
        <v>66</v>
      </c>
      <c r="B1" s="134" t="s">
        <v>67</v>
      </c>
      <c r="C1" s="135"/>
      <c r="D1" s="135"/>
      <c r="E1" s="136"/>
      <c r="F1" s="136"/>
      <c r="G1" s="136"/>
      <c r="H1" s="136"/>
      <c r="I1" s="136"/>
      <c r="J1" s="137"/>
      <c r="K1" s="137"/>
      <c r="L1" s="137"/>
    </row>
    <row r="2" spans="1:24" s="138" customFormat="1" ht="36.75" customHeight="1" x14ac:dyDescent="0.25">
      <c r="A2" s="139" t="s">
        <v>68</v>
      </c>
      <c r="B2" s="134"/>
      <c r="C2" s="135"/>
      <c r="D2" s="135"/>
      <c r="E2" s="140"/>
      <c r="F2" s="140"/>
      <c r="G2" s="140"/>
      <c r="H2" s="140"/>
      <c r="I2" s="140"/>
    </row>
    <row r="3" spans="1:24" s="138" customFormat="1" ht="36" customHeight="1" x14ac:dyDescent="0.25">
      <c r="A3" s="141" t="s">
        <v>69</v>
      </c>
      <c r="B3" s="142" t="s">
        <v>70</v>
      </c>
      <c r="C3" s="143">
        <v>45272</v>
      </c>
      <c r="D3" s="142" t="s">
        <v>71</v>
      </c>
      <c r="E3" s="143">
        <v>45302</v>
      </c>
      <c r="F3" s="144"/>
    </row>
    <row r="4" spans="1:24" s="138" customFormat="1" ht="21.75" customHeight="1" thickBot="1" x14ac:dyDescent="0.3">
      <c r="A4" s="145"/>
      <c r="B4" s="145"/>
      <c r="C4" s="145"/>
      <c r="D4" s="145"/>
      <c r="E4" s="145"/>
      <c r="F4" s="146"/>
      <c r="G4" s="146"/>
      <c r="H4" s="146"/>
      <c r="I4" s="145"/>
      <c r="J4" s="145"/>
      <c r="K4" s="145"/>
    </row>
    <row r="5" spans="1:24" s="138" customFormat="1" ht="36" customHeight="1" thickBot="1" x14ac:dyDescent="0.3">
      <c r="A5" s="147" t="s">
        <v>72</v>
      </c>
      <c r="B5" s="148"/>
      <c r="C5" s="148"/>
      <c r="D5" s="148"/>
      <c r="E5" s="148"/>
      <c r="F5" s="148"/>
      <c r="G5" s="148"/>
      <c r="H5" s="148"/>
      <c r="I5" s="148"/>
      <c r="J5" s="148"/>
      <c r="K5" s="148"/>
      <c r="L5" s="149"/>
    </row>
    <row r="6" spans="1:24" s="138" customFormat="1" ht="21.75" customHeight="1" x14ac:dyDescent="0.25">
      <c r="A6" s="145"/>
      <c r="B6" s="145"/>
      <c r="C6" s="145"/>
      <c r="D6" s="145"/>
      <c r="E6" s="145"/>
      <c r="F6" s="146"/>
      <c r="G6" s="146"/>
      <c r="H6" s="146"/>
      <c r="I6" s="145"/>
      <c r="J6" s="145"/>
      <c r="K6" s="145"/>
      <c r="L6" s="150"/>
    </row>
    <row r="7" spans="1:24" s="138" customFormat="1" ht="18" x14ac:dyDescent="0.25">
      <c r="A7" s="151" t="s">
        <v>73</v>
      </c>
      <c r="B7" s="152" t="s">
        <v>74</v>
      </c>
      <c r="C7" s="152" t="s">
        <v>75</v>
      </c>
      <c r="D7" s="152" t="s">
        <v>74</v>
      </c>
      <c r="E7" s="152" t="s">
        <v>76</v>
      </c>
      <c r="F7" s="153" t="s">
        <v>77</v>
      </c>
      <c r="G7" s="154"/>
      <c r="H7" s="155"/>
      <c r="I7" s="156" t="s">
        <v>78</v>
      </c>
      <c r="J7" s="156" t="s">
        <v>79</v>
      </c>
      <c r="K7" s="157" t="s">
        <v>80</v>
      </c>
      <c r="L7" s="158" t="s">
        <v>81</v>
      </c>
      <c r="M7" s="159"/>
      <c r="N7" s="159"/>
      <c r="O7" s="159"/>
      <c r="P7" s="159"/>
      <c r="Q7" s="159"/>
      <c r="R7" s="159"/>
      <c r="S7" s="159"/>
      <c r="T7" s="159"/>
      <c r="U7" s="159"/>
      <c r="V7" s="159"/>
      <c r="W7" s="159"/>
      <c r="X7" s="159"/>
    </row>
    <row r="8" spans="1:24" s="138" customFormat="1" ht="18" x14ac:dyDescent="0.25">
      <c r="A8" s="160"/>
      <c r="B8" s="161" t="s">
        <v>82</v>
      </c>
      <c r="C8" s="161" t="s">
        <v>40</v>
      </c>
      <c r="D8" s="161" t="s">
        <v>40</v>
      </c>
      <c r="E8" s="161" t="s">
        <v>40</v>
      </c>
      <c r="F8" s="162" t="s">
        <v>83</v>
      </c>
      <c r="G8" s="163"/>
      <c r="H8" s="164"/>
      <c r="I8" s="165"/>
      <c r="J8" s="165"/>
      <c r="K8" s="166"/>
      <c r="L8" s="167"/>
      <c r="M8" s="159"/>
      <c r="N8" s="159"/>
      <c r="O8" s="159"/>
      <c r="P8" s="159"/>
      <c r="Q8" s="159"/>
      <c r="R8" s="159"/>
      <c r="S8" s="159"/>
      <c r="T8" s="159"/>
      <c r="U8" s="159"/>
      <c r="V8" s="159"/>
      <c r="W8" s="159"/>
      <c r="X8" s="159"/>
    </row>
    <row r="9" spans="1:24" s="138" customFormat="1" ht="32.25" customHeight="1" x14ac:dyDescent="0.25">
      <c r="A9" s="168"/>
      <c r="B9" s="169"/>
      <c r="C9" s="169" t="s">
        <v>84</v>
      </c>
      <c r="D9" s="169" t="s">
        <v>84</v>
      </c>
      <c r="E9" s="169" t="s">
        <v>84</v>
      </c>
      <c r="F9" s="170"/>
      <c r="G9" s="171"/>
      <c r="H9" s="172"/>
      <c r="I9" s="173"/>
      <c r="J9" s="173"/>
      <c r="K9" s="174"/>
      <c r="L9" s="175"/>
    </row>
    <row r="10" spans="1:24" s="138" customFormat="1" ht="0.75" customHeight="1" x14ac:dyDescent="0.25">
      <c r="A10" s="176"/>
      <c r="B10" s="169"/>
      <c r="C10" s="169"/>
      <c r="D10" s="169"/>
      <c r="E10" s="169"/>
      <c r="F10" s="169"/>
      <c r="G10" s="169"/>
      <c r="H10" s="169"/>
      <c r="I10" s="169"/>
      <c r="J10" s="177"/>
      <c r="K10" s="178"/>
      <c r="L10" s="178"/>
    </row>
    <row r="11" spans="1:24" s="138" customFormat="1" ht="20.100000000000001" customHeight="1" x14ac:dyDescent="0.3">
      <c r="A11" s="179">
        <v>45282</v>
      </c>
      <c r="B11" s="180" t="s">
        <v>27</v>
      </c>
      <c r="C11" s="181">
        <v>7.5</v>
      </c>
      <c r="D11" s="181">
        <v>1.38</v>
      </c>
      <c r="E11" s="181">
        <v>6.12</v>
      </c>
      <c r="F11" s="182">
        <v>570</v>
      </c>
      <c r="G11" s="183">
        <v>2001</v>
      </c>
      <c r="H11" s="184"/>
      <c r="I11" s="185" t="s">
        <v>98</v>
      </c>
      <c r="J11" s="186" t="s">
        <v>99</v>
      </c>
      <c r="K11" s="186" t="s">
        <v>100</v>
      </c>
      <c r="L11" s="186" t="s">
        <v>101</v>
      </c>
      <c r="N11" s="138" t="b">
        <f>OR(F11&lt;100,LEN(F11)=2)</f>
        <v>0</v>
      </c>
      <c r="O11" s="138" t="b">
        <f>OR(G11&lt;1000,LEN(G11)=3)</f>
        <v>0</v>
      </c>
      <c r="P11" s="138" t="b">
        <f>IF(H11&lt;1000,TRUE)</f>
        <v>1</v>
      </c>
      <c r="Q11" s="138" t="e">
        <f>OR(#REF!&lt;100000,LEN(#REF!)=5)</f>
        <v>#REF!</v>
      </c>
    </row>
    <row r="12" spans="1:24" s="138" customFormat="1" ht="20.100000000000001" customHeight="1" x14ac:dyDescent="0.3">
      <c r="A12" s="179"/>
      <c r="B12" s="180"/>
      <c r="C12" s="181"/>
      <c r="D12" s="181"/>
      <c r="E12" s="181"/>
      <c r="F12" s="182"/>
      <c r="G12" s="183"/>
      <c r="H12" s="184"/>
      <c r="I12" s="185"/>
      <c r="J12" s="186"/>
      <c r="K12" s="186"/>
      <c r="L12" s="186"/>
    </row>
    <row r="13" spans="1:24" s="138" customFormat="1" ht="20.100000000000001" customHeight="1" x14ac:dyDescent="0.3">
      <c r="A13" s="179"/>
      <c r="B13" s="180"/>
      <c r="C13" s="181"/>
      <c r="D13" s="181"/>
      <c r="E13" s="181"/>
      <c r="F13" s="182"/>
      <c r="G13" s="183"/>
      <c r="H13" s="184"/>
      <c r="I13" s="185"/>
      <c r="J13" s="186"/>
      <c r="K13" s="186"/>
      <c r="L13" s="186"/>
    </row>
    <row r="14" spans="1:24" s="138" customFormat="1" ht="20.100000000000001" customHeight="1" x14ac:dyDescent="0.3">
      <c r="A14" s="179"/>
      <c r="B14" s="180"/>
      <c r="C14" s="181"/>
      <c r="D14" s="181"/>
      <c r="E14" s="181"/>
      <c r="F14" s="182"/>
      <c r="G14" s="183"/>
      <c r="H14" s="184"/>
      <c r="I14" s="185"/>
      <c r="J14" s="186"/>
      <c r="K14" s="186"/>
      <c r="L14" s="186"/>
    </row>
    <row r="15" spans="1:24" s="138" customFormat="1" ht="20.100000000000001" customHeight="1" x14ac:dyDescent="0.3">
      <c r="A15" s="179"/>
      <c r="B15" s="180"/>
      <c r="C15" s="181"/>
      <c r="D15" s="181"/>
      <c r="E15" s="181"/>
      <c r="F15" s="182"/>
      <c r="G15" s="183"/>
      <c r="H15" s="184"/>
      <c r="I15" s="185"/>
      <c r="J15" s="186"/>
      <c r="K15" s="186"/>
      <c r="L15" s="186"/>
    </row>
    <row r="16" spans="1:24" s="138" customFormat="1" ht="20.100000000000001" customHeight="1" x14ac:dyDescent="0.3">
      <c r="A16" s="179"/>
      <c r="B16" s="180"/>
      <c r="C16" s="181"/>
      <c r="D16" s="181"/>
      <c r="E16" s="181"/>
      <c r="F16" s="182"/>
      <c r="G16" s="183"/>
      <c r="H16" s="184"/>
      <c r="I16" s="185"/>
      <c r="J16" s="186"/>
      <c r="K16" s="186"/>
      <c r="L16" s="186"/>
    </row>
    <row r="17" spans="1:17" s="138" customFormat="1" ht="20.100000000000001" customHeight="1" x14ac:dyDescent="0.3">
      <c r="A17" s="179"/>
      <c r="B17" s="180"/>
      <c r="C17" s="181"/>
      <c r="D17" s="181"/>
      <c r="E17" s="181"/>
      <c r="F17" s="182"/>
      <c r="G17" s="183"/>
      <c r="H17" s="184"/>
      <c r="I17" s="185"/>
      <c r="J17" s="186"/>
      <c r="K17" s="186"/>
      <c r="L17" s="186"/>
    </row>
    <row r="18" spans="1:17" s="138" customFormat="1" ht="20.100000000000001" customHeight="1" x14ac:dyDescent="0.3">
      <c r="A18" s="179"/>
      <c r="B18" s="180"/>
      <c r="C18" s="181"/>
      <c r="D18" s="181"/>
      <c r="E18" s="181"/>
      <c r="F18" s="182"/>
      <c r="G18" s="183"/>
      <c r="H18" s="184"/>
      <c r="I18" s="185"/>
      <c r="J18" s="186"/>
      <c r="K18" s="186"/>
      <c r="L18" s="186"/>
    </row>
    <row r="19" spans="1:17" s="138" customFormat="1" ht="20.100000000000001" customHeight="1" x14ac:dyDescent="0.3">
      <c r="A19" s="179"/>
      <c r="B19" s="180"/>
      <c r="C19" s="181"/>
      <c r="D19" s="181"/>
      <c r="E19" s="181"/>
      <c r="F19" s="182"/>
      <c r="G19" s="183"/>
      <c r="H19" s="184"/>
      <c r="I19" s="185"/>
      <c r="J19" s="186"/>
      <c r="K19" s="186"/>
      <c r="L19" s="186"/>
    </row>
    <row r="20" spans="1:17" s="138" customFormat="1" ht="20.100000000000001" customHeight="1" x14ac:dyDescent="0.3">
      <c r="A20" s="179"/>
      <c r="B20" s="180"/>
      <c r="C20" s="181"/>
      <c r="D20" s="181"/>
      <c r="E20" s="181"/>
      <c r="F20" s="187"/>
      <c r="G20" s="188"/>
      <c r="H20" s="189"/>
      <c r="I20" s="185"/>
      <c r="J20" s="186"/>
      <c r="K20" s="186"/>
      <c r="L20" s="186"/>
      <c r="N20" s="138" t="b">
        <f>OR(F20&lt;100,LEN(F20)=2)</f>
        <v>1</v>
      </c>
      <c r="O20" s="138" t="b">
        <f>OR(G20&lt;1000,LEN(G20)=3)</f>
        <v>1</v>
      </c>
      <c r="P20" s="138" t="b">
        <f>IF(H20&lt;1000,TRUE)</f>
        <v>1</v>
      </c>
      <c r="Q20" s="138" t="e">
        <f>OR(#REF!&lt;100000,LEN(#REF!)=5)</f>
        <v>#REF!</v>
      </c>
    </row>
    <row r="21" spans="1:17" s="138" customFormat="1" ht="20.100000000000001" customHeight="1" x14ac:dyDescent="0.3">
      <c r="A21" s="179"/>
      <c r="B21" s="180"/>
      <c r="C21" s="181"/>
      <c r="D21" s="181"/>
      <c r="E21" s="181"/>
      <c r="F21" s="187"/>
      <c r="G21" s="188"/>
      <c r="H21" s="189"/>
      <c r="I21" s="185"/>
      <c r="J21" s="186"/>
      <c r="K21" s="186"/>
      <c r="L21" s="186"/>
      <c r="N21" s="138" t="b">
        <f>OR(F21&lt;100,LEN(F21)=2)</f>
        <v>1</v>
      </c>
      <c r="O21" s="138" t="b">
        <f>OR(G21&lt;1000,LEN(G21)=3)</f>
        <v>1</v>
      </c>
      <c r="P21" s="138" t="b">
        <f>IF(H21&lt;1000,TRUE)</f>
        <v>1</v>
      </c>
      <c r="Q21" s="138" t="e">
        <f>OR(#REF!&lt;100000,LEN(#REF!)=5)</f>
        <v>#REF!</v>
      </c>
    </row>
    <row r="22" spans="1:17" s="138" customFormat="1" ht="20.100000000000001" customHeight="1" thickBot="1" x14ac:dyDescent="0.3">
      <c r="A22" s="190" t="s">
        <v>89</v>
      </c>
      <c r="B22" s="191"/>
      <c r="C22" s="192">
        <f>SUM(C11:C21)</f>
        <v>7.5</v>
      </c>
      <c r="D22" s="192">
        <f>SUM(D11:D21)</f>
        <v>1.38</v>
      </c>
      <c r="E22" s="192">
        <f>SUM(E11:E21)</f>
        <v>6.12</v>
      </c>
      <c r="F22" s="193"/>
      <c r="G22" s="194"/>
      <c r="H22" s="195"/>
      <c r="I22" s="196"/>
      <c r="J22" s="197"/>
      <c r="K22" s="198"/>
      <c r="L22" s="199"/>
    </row>
    <row r="25" spans="1:17" s="200" customFormat="1" ht="15.75" x14ac:dyDescent="0.25">
      <c r="B25" s="201" t="s">
        <v>90</v>
      </c>
      <c r="C25" s="202"/>
    </row>
    <row r="26" spans="1:17" s="200" customFormat="1" ht="15" x14ac:dyDescent="0.2">
      <c r="B26" s="203" t="s">
        <v>51</v>
      </c>
      <c r="C26" s="204" t="s">
        <v>91</v>
      </c>
    </row>
    <row r="27" spans="1:17" s="200" customFormat="1" ht="15" x14ac:dyDescent="0.2">
      <c r="B27" s="203" t="s">
        <v>18</v>
      </c>
      <c r="C27" s="204" t="s">
        <v>92</v>
      </c>
    </row>
    <row r="28" spans="1:17" s="200" customFormat="1" ht="15" x14ac:dyDescent="0.2">
      <c r="B28" s="203" t="s">
        <v>27</v>
      </c>
      <c r="C28" s="204" t="s">
        <v>93</v>
      </c>
    </row>
    <row r="29" spans="1:17" s="200" customFormat="1" ht="15" x14ac:dyDescent="0.2">
      <c r="B29" s="203" t="s">
        <v>94</v>
      </c>
      <c r="C29" s="204" t="s">
        <v>95</v>
      </c>
    </row>
    <row r="30" spans="1:17" s="200" customFormat="1" ht="15" x14ac:dyDescent="0.2">
      <c r="B30" s="205" t="s">
        <v>96</v>
      </c>
      <c r="C30" s="206" t="s">
        <v>97</v>
      </c>
    </row>
    <row r="33" spans="2:3" x14ac:dyDescent="0.2">
      <c r="B33" s="207"/>
      <c r="C33" s="207"/>
    </row>
  </sheetData>
  <mergeCells count="16">
    <mergeCell ref="F20:H20"/>
    <mergeCell ref="F21:H21"/>
    <mergeCell ref="A22:B22"/>
    <mergeCell ref="F22:H22"/>
    <mergeCell ref="B25:C25"/>
    <mergeCell ref="B33:C33"/>
    <mergeCell ref="B1:D1"/>
    <mergeCell ref="B2:D2"/>
    <mergeCell ref="A5:L5"/>
    <mergeCell ref="A7:A9"/>
    <mergeCell ref="F7:H7"/>
    <mergeCell ref="I7:I9"/>
    <mergeCell ref="J7:J9"/>
    <mergeCell ref="K7:K9"/>
    <mergeCell ref="L7:L9"/>
    <mergeCell ref="F8:H9"/>
  </mergeCells>
  <conditionalFormatting sqref="A11:A21">
    <cfRule type="expression" dxfId="94" priority="2" stopIfTrue="1">
      <formula>AND(NOT(ISBLANK(C11)),ISBLANK(A11))</formula>
    </cfRule>
  </conditionalFormatting>
  <conditionalFormatting sqref="B11:B21">
    <cfRule type="expression" dxfId="93" priority="1" stopIfTrue="1">
      <formula>AND(NOT(ISBLANK(C11)),ISBLANK(B11))</formula>
    </cfRule>
  </conditionalFormatting>
  <conditionalFormatting sqref="B1:D2">
    <cfRule type="expression" dxfId="92" priority="8" stopIfTrue="1">
      <formula>ISBLANK(B1)</formula>
    </cfRule>
  </conditionalFormatting>
  <conditionalFormatting sqref="C3">
    <cfRule type="expression" dxfId="91" priority="7" stopIfTrue="1">
      <formula>ISBLANK(C3)</formula>
    </cfRule>
  </conditionalFormatting>
  <conditionalFormatting sqref="E3">
    <cfRule type="expression" dxfId="90" priority="3" stopIfTrue="1">
      <formula>ISBLANK(E3)</formula>
    </cfRule>
  </conditionalFormatting>
  <conditionalFormatting sqref="I11:I21">
    <cfRule type="expression" priority="4" stopIfTrue="1">
      <formula>AND(SUM($N11:$R11)&gt;0,NOT(ISBLANK(I11)))</formula>
    </cfRule>
    <cfRule type="expression" dxfId="89" priority="5" stopIfTrue="1">
      <formula>SUM($N11:$R11)&gt;0</formula>
    </cfRule>
  </conditionalFormatting>
  <conditionalFormatting sqref="J11:L21">
    <cfRule type="expression" dxfId="88" priority="6" stopIfTrue="1">
      <formula>AND(NOT(ISBLANK($C11)),ISBLANK(J11))</formula>
    </cfRule>
  </conditionalFormatting>
  <dataValidations count="3">
    <dataValidation type="textLength" operator="lessThan" allowBlank="1" showInputMessage="1" showErrorMessage="1" sqref="B2:D2" xr:uid="{56B300F0-589B-4658-B901-E80FC7D83A2B}">
      <formula1>250</formula1>
    </dataValidation>
    <dataValidation type="date" allowBlank="1" showInputMessage="1" showErrorMessage="1" sqref="E3 C3" xr:uid="{FA637B10-F8E4-453C-9E53-62EF43AC73E9}">
      <formula1>44938</formula1>
      <formula2>73031</formula2>
    </dataValidation>
    <dataValidation type="list" allowBlank="1" showInputMessage="1" showErrorMessage="1" sqref="B11:B21" xr:uid="{DFAA107C-8B55-41DF-9D03-38508419E6E8}">
      <formula1>$B$26:$B$30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1715-87E0-47A2-9CBC-770DF7BFA54A}">
  <sheetPr>
    <pageSetUpPr fitToPage="1"/>
  </sheetPr>
  <dimension ref="A1:X44"/>
  <sheetViews>
    <sheetView tabSelected="1" zoomScale="88" zoomScaleNormal="88" workbookViewId="0">
      <selection activeCell="A2" sqref="A2"/>
    </sheetView>
  </sheetViews>
  <sheetFormatPr defaultColWidth="9.140625" defaultRowHeight="12.75" outlineLevelCol="1" x14ac:dyDescent="0.2"/>
  <cols>
    <col min="1" max="1" width="20.7109375" style="208" customWidth="1"/>
    <col min="2" max="2" width="10.7109375" style="208" customWidth="1"/>
    <col min="3" max="3" width="22.7109375" style="208" customWidth="1"/>
    <col min="4" max="5" width="20.7109375" style="208" customWidth="1"/>
    <col min="6" max="6" width="8.42578125" style="208" customWidth="1"/>
    <col min="7" max="7" width="9" style="208" customWidth="1"/>
    <col min="8" max="8" width="11.7109375" style="208" bestFit="1" customWidth="1"/>
    <col min="9" max="9" width="29.7109375" style="208" customWidth="1"/>
    <col min="10" max="10" width="60.42578125" style="274" bestFit="1" customWidth="1"/>
    <col min="11" max="11" width="27.42578125" style="208" customWidth="1"/>
    <col min="12" max="12" width="36.42578125" style="208" bestFit="1" customWidth="1"/>
    <col min="13" max="13" width="9.140625" style="208"/>
    <col min="14" max="17" width="0" style="208" hidden="1" customWidth="1" outlineLevel="1"/>
    <col min="18" max="18" width="9.140625" style="208" collapsed="1"/>
    <col min="19" max="16384" width="9.140625" style="208"/>
  </cols>
  <sheetData>
    <row r="1" spans="1:24" s="138" customFormat="1" ht="36.75" customHeight="1" x14ac:dyDescent="0.25">
      <c r="A1" s="133" t="s">
        <v>66</v>
      </c>
      <c r="B1" s="134" t="s">
        <v>67</v>
      </c>
      <c r="C1" s="135"/>
      <c r="D1" s="135"/>
      <c r="E1" s="136"/>
      <c r="F1" s="136"/>
      <c r="G1" s="136"/>
      <c r="H1" s="136"/>
      <c r="I1" s="136"/>
      <c r="J1" s="243"/>
      <c r="K1" s="137"/>
      <c r="L1" s="137"/>
    </row>
    <row r="2" spans="1:24" s="138" customFormat="1" ht="36.75" customHeight="1" x14ac:dyDescent="0.25">
      <c r="A2" s="139" t="s">
        <v>68</v>
      </c>
      <c r="B2" s="134"/>
      <c r="C2" s="135"/>
      <c r="D2" s="135"/>
      <c r="E2" s="140"/>
      <c r="F2" s="140"/>
      <c r="G2" s="140"/>
      <c r="H2" s="140"/>
      <c r="I2" s="140"/>
      <c r="J2" s="159"/>
    </row>
    <row r="3" spans="1:24" s="138" customFormat="1" ht="36" customHeight="1" x14ac:dyDescent="0.25">
      <c r="A3" s="141" t="s">
        <v>69</v>
      </c>
      <c r="B3" s="142" t="s">
        <v>70</v>
      </c>
      <c r="C3" s="143">
        <v>45272</v>
      </c>
      <c r="D3" s="142" t="s">
        <v>71</v>
      </c>
      <c r="E3" s="143">
        <v>45302</v>
      </c>
      <c r="F3" s="144"/>
      <c r="J3" s="159"/>
    </row>
    <row r="4" spans="1:24" s="138" customFormat="1" ht="21.75" customHeight="1" thickBot="1" x14ac:dyDescent="0.3">
      <c r="A4" s="145"/>
      <c r="B4" s="145"/>
      <c r="C4" s="145"/>
      <c r="D4" s="145"/>
      <c r="E4" s="145"/>
      <c r="F4" s="146"/>
      <c r="G4" s="146"/>
      <c r="H4" s="146"/>
      <c r="I4" s="145"/>
      <c r="J4" s="145"/>
      <c r="K4" s="145"/>
    </row>
    <row r="5" spans="1:24" s="138" customFormat="1" ht="36" customHeight="1" thickBot="1" x14ac:dyDescent="0.3">
      <c r="A5" s="147" t="s">
        <v>72</v>
      </c>
      <c r="B5" s="148"/>
      <c r="C5" s="148"/>
      <c r="D5" s="148"/>
      <c r="E5" s="148"/>
      <c r="F5" s="148"/>
      <c r="G5" s="148"/>
      <c r="H5" s="148"/>
      <c r="I5" s="148"/>
      <c r="J5" s="148"/>
      <c r="K5" s="148"/>
      <c r="L5" s="149"/>
    </row>
    <row r="6" spans="1:24" s="138" customFormat="1" ht="21.75" customHeight="1" x14ac:dyDescent="0.25">
      <c r="A6" s="145"/>
      <c r="B6" s="145"/>
      <c r="C6" s="145"/>
      <c r="D6" s="145"/>
      <c r="E6" s="145"/>
      <c r="F6" s="146"/>
      <c r="G6" s="146"/>
      <c r="H6" s="146"/>
      <c r="I6" s="145"/>
      <c r="J6" s="145"/>
      <c r="K6" s="145"/>
      <c r="L6" s="150"/>
    </row>
    <row r="7" spans="1:24" s="138" customFormat="1" ht="18" x14ac:dyDescent="0.25">
      <c r="A7" s="151" t="s">
        <v>73</v>
      </c>
      <c r="B7" s="152" t="s">
        <v>74</v>
      </c>
      <c r="C7" s="152" t="s">
        <v>75</v>
      </c>
      <c r="D7" s="152" t="s">
        <v>74</v>
      </c>
      <c r="E7" s="152" t="s">
        <v>76</v>
      </c>
      <c r="F7" s="153" t="s">
        <v>77</v>
      </c>
      <c r="G7" s="154"/>
      <c r="H7" s="155"/>
      <c r="I7" s="156" t="s">
        <v>78</v>
      </c>
      <c r="J7" s="156" t="s">
        <v>79</v>
      </c>
      <c r="K7" s="157" t="s">
        <v>80</v>
      </c>
      <c r="L7" s="158" t="s">
        <v>81</v>
      </c>
      <c r="M7" s="159"/>
      <c r="N7" s="159"/>
      <c r="O7" s="159"/>
      <c r="P7" s="159"/>
      <c r="Q7" s="159"/>
      <c r="R7" s="159"/>
      <c r="S7" s="159"/>
      <c r="T7" s="159"/>
      <c r="U7" s="159"/>
      <c r="V7" s="159"/>
      <c r="W7" s="159"/>
      <c r="X7" s="159"/>
    </row>
    <row r="8" spans="1:24" s="138" customFormat="1" ht="18" x14ac:dyDescent="0.25">
      <c r="A8" s="160"/>
      <c r="B8" s="161" t="s">
        <v>82</v>
      </c>
      <c r="C8" s="161" t="s">
        <v>40</v>
      </c>
      <c r="D8" s="161" t="s">
        <v>40</v>
      </c>
      <c r="E8" s="161" t="s">
        <v>40</v>
      </c>
      <c r="F8" s="162" t="s">
        <v>83</v>
      </c>
      <c r="G8" s="163"/>
      <c r="H8" s="164"/>
      <c r="I8" s="165"/>
      <c r="J8" s="165"/>
      <c r="K8" s="166"/>
      <c r="L8" s="167"/>
      <c r="M8" s="159"/>
      <c r="N8" s="159"/>
      <c r="O8" s="159"/>
      <c r="P8" s="159"/>
      <c r="Q8" s="159"/>
      <c r="R8" s="159"/>
      <c r="S8" s="159"/>
      <c r="T8" s="159"/>
      <c r="U8" s="159"/>
      <c r="V8" s="159"/>
      <c r="W8" s="159"/>
      <c r="X8" s="159"/>
    </row>
    <row r="9" spans="1:24" s="138" customFormat="1" ht="32.25" customHeight="1" x14ac:dyDescent="0.25">
      <c r="A9" s="168"/>
      <c r="B9" s="169"/>
      <c r="C9" s="169" t="s">
        <v>84</v>
      </c>
      <c r="D9" s="169" t="s">
        <v>84</v>
      </c>
      <c r="E9" s="169" t="s">
        <v>84</v>
      </c>
      <c r="F9" s="170"/>
      <c r="G9" s="171"/>
      <c r="H9" s="172"/>
      <c r="I9" s="173"/>
      <c r="J9" s="173"/>
      <c r="K9" s="174"/>
      <c r="L9" s="175"/>
    </row>
    <row r="10" spans="1:24" s="138" customFormat="1" ht="0.75" customHeight="1" x14ac:dyDescent="0.25">
      <c r="A10" s="176"/>
      <c r="B10" s="169"/>
      <c r="C10" s="169"/>
      <c r="D10" s="169"/>
      <c r="E10" s="169"/>
      <c r="F10" s="169"/>
      <c r="G10" s="169"/>
      <c r="H10" s="169"/>
      <c r="I10" s="169"/>
      <c r="J10" s="169"/>
      <c r="K10" s="178"/>
      <c r="L10" s="178"/>
    </row>
    <row r="11" spans="1:24" s="252" customFormat="1" ht="20.100000000000001" customHeight="1" x14ac:dyDescent="0.3">
      <c r="A11" s="244">
        <v>45279</v>
      </c>
      <c r="B11" s="245" t="s">
        <v>27</v>
      </c>
      <c r="C11" s="210">
        <v>158.97999999999999</v>
      </c>
      <c r="D11" s="210">
        <v>26.5</v>
      </c>
      <c r="E11" s="210">
        <v>132.47999999999999</v>
      </c>
      <c r="F11" s="246">
        <v>528</v>
      </c>
      <c r="G11" s="247">
        <v>4001</v>
      </c>
      <c r="H11" s="248"/>
      <c r="I11" s="249" t="s">
        <v>200</v>
      </c>
      <c r="J11" s="250" t="s">
        <v>201</v>
      </c>
      <c r="K11" s="251" t="s">
        <v>202</v>
      </c>
      <c r="L11" s="251" t="s">
        <v>128</v>
      </c>
      <c r="N11" s="252" t="b">
        <f>OR(F11&lt;100,LEN(F11)=2)</f>
        <v>0</v>
      </c>
      <c r="O11" s="252" t="b">
        <f>OR(G11&lt;1000,LEN(G11)=3)</f>
        <v>0</v>
      </c>
      <c r="P11" s="252" t="b">
        <f>IF(H11&lt;1000,TRUE)</f>
        <v>1</v>
      </c>
      <c r="Q11" s="252" t="e">
        <f>OR(#REF!&lt;100000,LEN(#REF!)=5)</f>
        <v>#REF!</v>
      </c>
    </row>
    <row r="12" spans="1:24" s="252" customFormat="1" ht="20.100000000000001" customHeight="1" x14ac:dyDescent="0.3">
      <c r="A12" s="253" t="s">
        <v>203</v>
      </c>
      <c r="B12" s="245" t="s">
        <v>27</v>
      </c>
      <c r="C12" s="252">
        <v>105.1</v>
      </c>
      <c r="D12" s="210">
        <v>17.52</v>
      </c>
      <c r="E12" s="210">
        <v>87.59</v>
      </c>
      <c r="F12" s="246">
        <v>103</v>
      </c>
      <c r="G12" s="247">
        <v>4020</v>
      </c>
      <c r="H12" s="254"/>
      <c r="I12" s="249" t="s">
        <v>204</v>
      </c>
      <c r="J12" s="250" t="s">
        <v>205</v>
      </c>
      <c r="K12" s="251" t="s">
        <v>206</v>
      </c>
      <c r="L12" s="251" t="s">
        <v>147</v>
      </c>
    </row>
    <row r="13" spans="1:24" s="252" customFormat="1" ht="20.100000000000001" customHeight="1" x14ac:dyDescent="0.3">
      <c r="A13" s="244"/>
      <c r="B13" s="245"/>
      <c r="C13" s="210"/>
      <c r="D13" s="211"/>
      <c r="E13" s="211"/>
      <c r="F13" s="246"/>
      <c r="G13" s="247"/>
      <c r="H13" s="248"/>
      <c r="I13" s="249"/>
      <c r="J13" s="250"/>
      <c r="K13" s="251"/>
      <c r="L13" s="251"/>
    </row>
    <row r="14" spans="1:24" s="252" customFormat="1" ht="20.100000000000001" customHeight="1" x14ac:dyDescent="0.3">
      <c r="A14" s="244"/>
      <c r="B14" s="245"/>
      <c r="C14" s="210"/>
      <c r="D14" s="210"/>
      <c r="E14" s="210"/>
      <c r="F14" s="246"/>
      <c r="G14" s="247"/>
      <c r="H14" s="248"/>
      <c r="I14" s="249"/>
      <c r="J14" s="250"/>
      <c r="K14" s="251"/>
      <c r="L14" s="251"/>
    </row>
    <row r="15" spans="1:24" s="252" customFormat="1" ht="20.100000000000001" customHeight="1" x14ac:dyDescent="0.3">
      <c r="A15" s="244"/>
      <c r="B15" s="245"/>
      <c r="F15" s="255"/>
      <c r="G15" s="255"/>
      <c r="I15" s="255"/>
      <c r="J15" s="255"/>
      <c r="L15" s="251"/>
    </row>
    <row r="16" spans="1:24" s="252" customFormat="1" ht="20.100000000000001" customHeight="1" x14ac:dyDescent="0.3">
      <c r="A16" s="244"/>
      <c r="B16" s="245"/>
      <c r="C16" s="210"/>
      <c r="D16" s="210"/>
      <c r="E16" s="210"/>
      <c r="F16" s="246"/>
      <c r="G16" s="247"/>
      <c r="H16" s="248"/>
      <c r="I16" s="249"/>
      <c r="J16" s="250"/>
      <c r="K16" s="251"/>
      <c r="L16" s="251"/>
    </row>
    <row r="17" spans="1:17" s="265" customFormat="1" ht="20.100000000000001" customHeight="1" x14ac:dyDescent="0.3">
      <c r="A17" s="256"/>
      <c r="B17" s="257"/>
      <c r="C17" s="258"/>
      <c r="D17" s="258"/>
      <c r="E17" s="258"/>
      <c r="F17" s="259"/>
      <c r="G17" s="260"/>
      <c r="H17" s="261"/>
      <c r="I17" s="262"/>
      <c r="J17" s="263"/>
      <c r="K17" s="264"/>
      <c r="L17" s="264"/>
    </row>
    <row r="18" spans="1:17" s="252" customFormat="1" ht="20.100000000000001" customHeight="1" x14ac:dyDescent="0.3">
      <c r="A18" s="244"/>
      <c r="B18" s="245"/>
      <c r="C18" s="210"/>
      <c r="D18" s="210"/>
      <c r="E18" s="210"/>
      <c r="F18" s="246"/>
      <c r="G18" s="247"/>
      <c r="H18" s="248"/>
      <c r="I18" s="249"/>
      <c r="J18" s="250"/>
      <c r="K18" s="251"/>
      <c r="L18" s="251"/>
    </row>
    <row r="19" spans="1:17" s="252" customFormat="1" ht="20.100000000000001" customHeight="1" x14ac:dyDescent="0.3">
      <c r="A19" s="244"/>
      <c r="B19" s="180"/>
      <c r="C19" s="211"/>
      <c r="D19" s="211"/>
      <c r="E19" s="211"/>
      <c r="F19" s="246"/>
      <c r="G19" s="247"/>
      <c r="H19" s="248"/>
      <c r="I19" s="249"/>
      <c r="J19" s="266"/>
      <c r="K19" s="251"/>
      <c r="L19" s="251"/>
    </row>
    <row r="20" spans="1:17" s="252" customFormat="1" ht="20.100000000000001" customHeight="1" x14ac:dyDescent="0.3">
      <c r="A20" s="244"/>
      <c r="B20" s="267"/>
      <c r="C20" s="210"/>
      <c r="D20" s="210"/>
      <c r="E20" s="210"/>
      <c r="F20" s="246"/>
      <c r="G20" s="247"/>
      <c r="H20" s="248"/>
      <c r="I20" s="249"/>
      <c r="J20" s="250"/>
      <c r="K20" s="251"/>
      <c r="L20" s="251"/>
    </row>
    <row r="21" spans="1:17" s="252" customFormat="1" ht="20.100000000000001" customHeight="1" x14ac:dyDescent="0.3">
      <c r="A21" s="244"/>
      <c r="B21" s="267"/>
      <c r="D21" s="210"/>
      <c r="E21" s="210"/>
      <c r="F21" s="246"/>
      <c r="G21" s="247"/>
      <c r="H21" s="248"/>
      <c r="I21" s="249"/>
      <c r="J21" s="250"/>
      <c r="K21" s="251"/>
      <c r="L21" s="251"/>
    </row>
    <row r="22" spans="1:17" s="252" customFormat="1" ht="20.100000000000001" customHeight="1" x14ac:dyDescent="0.3">
      <c r="A22" s="244"/>
      <c r="B22" s="267"/>
      <c r="D22" s="210"/>
      <c r="E22" s="210"/>
      <c r="F22" s="246"/>
      <c r="G22" s="247"/>
      <c r="H22" s="248"/>
      <c r="I22" s="249"/>
      <c r="J22" s="250"/>
      <c r="K22" s="251"/>
      <c r="L22" s="251"/>
    </row>
    <row r="23" spans="1:17" s="252" customFormat="1" ht="20.100000000000001" customHeight="1" x14ac:dyDescent="0.3">
      <c r="A23" s="244"/>
      <c r="B23" s="267"/>
      <c r="D23" s="210"/>
      <c r="E23" s="210"/>
      <c r="F23" s="246"/>
      <c r="G23" s="247"/>
      <c r="H23" s="248"/>
      <c r="I23" s="249"/>
      <c r="J23" s="250"/>
      <c r="K23" s="251"/>
      <c r="L23" s="251"/>
    </row>
    <row r="24" spans="1:17" s="252" customFormat="1" ht="20.100000000000001" customHeight="1" x14ac:dyDescent="0.3">
      <c r="A24" s="244"/>
      <c r="B24" s="267"/>
      <c r="D24" s="210"/>
      <c r="E24" s="210"/>
      <c r="F24" s="246"/>
      <c r="G24" s="247"/>
      <c r="H24" s="248"/>
      <c r="I24" s="249"/>
      <c r="J24" s="250"/>
      <c r="K24" s="251"/>
      <c r="L24" s="251"/>
    </row>
    <row r="25" spans="1:17" s="252" customFormat="1" ht="20.100000000000001" customHeight="1" x14ac:dyDescent="0.3">
      <c r="A25" s="244"/>
      <c r="B25" s="267"/>
      <c r="C25" s="210"/>
      <c r="D25" s="210"/>
      <c r="E25" s="210"/>
      <c r="F25" s="246"/>
      <c r="G25" s="247"/>
      <c r="H25" s="248"/>
      <c r="I25" s="249"/>
      <c r="J25" s="268"/>
      <c r="K25" s="251"/>
      <c r="L25" s="251"/>
    </row>
    <row r="26" spans="1:17" s="252" customFormat="1" ht="20.100000000000001" customHeight="1" x14ac:dyDescent="0.3">
      <c r="A26" s="244"/>
      <c r="B26" s="267"/>
      <c r="C26" s="211"/>
      <c r="D26" s="211"/>
      <c r="E26" s="211"/>
      <c r="F26" s="182"/>
      <c r="G26" s="183"/>
      <c r="H26" s="184"/>
      <c r="I26" s="215"/>
      <c r="J26" s="159"/>
      <c r="K26" s="217"/>
      <c r="L26" s="217"/>
    </row>
    <row r="27" spans="1:17" s="252" customFormat="1" ht="20.100000000000001" customHeight="1" x14ac:dyDescent="0.3">
      <c r="A27" s="244"/>
      <c r="B27" s="245"/>
      <c r="D27" s="210"/>
      <c r="E27" s="210"/>
      <c r="F27" s="246"/>
      <c r="G27" s="247"/>
      <c r="H27" s="248"/>
      <c r="I27" s="249"/>
      <c r="J27" s="250"/>
      <c r="K27" s="251"/>
      <c r="L27" s="251"/>
    </row>
    <row r="28" spans="1:17" s="265" customFormat="1" ht="20.100000000000001" customHeight="1" x14ac:dyDescent="0.3">
      <c r="A28" s="244"/>
      <c r="B28" s="269"/>
      <c r="C28" s="210"/>
      <c r="D28" s="210"/>
      <c r="E28" s="210"/>
      <c r="F28" s="246"/>
      <c r="G28" s="247"/>
      <c r="H28" s="248"/>
      <c r="I28" s="249"/>
      <c r="J28" s="268"/>
      <c r="K28" s="251"/>
      <c r="L28" s="251"/>
    </row>
    <row r="29" spans="1:17" s="265" customFormat="1" ht="20.100000000000001" customHeight="1" x14ac:dyDescent="0.3">
      <c r="A29" s="256"/>
      <c r="B29" s="270"/>
      <c r="C29" s="258"/>
      <c r="D29" s="258"/>
      <c r="E29" s="258"/>
      <c r="F29" s="259"/>
      <c r="G29" s="260"/>
      <c r="H29" s="261"/>
      <c r="I29" s="262"/>
      <c r="J29" s="271"/>
      <c r="K29" s="264"/>
      <c r="L29" s="264"/>
    </row>
    <row r="30" spans="1:17" s="252" customFormat="1" ht="20.100000000000001" customHeight="1" x14ac:dyDescent="0.3">
      <c r="A30" s="244"/>
      <c r="B30" s="269"/>
      <c r="C30" s="210"/>
      <c r="D30" s="210"/>
      <c r="E30" s="210"/>
      <c r="F30" s="246"/>
      <c r="G30" s="247"/>
      <c r="H30" s="248"/>
      <c r="I30" s="249"/>
      <c r="J30" s="268"/>
      <c r="K30" s="251"/>
      <c r="L30" s="251"/>
    </row>
    <row r="31" spans="1:17" s="138" customFormat="1" ht="20.100000000000001" customHeight="1" x14ac:dyDescent="0.3">
      <c r="A31" s="209"/>
      <c r="B31" s="159"/>
      <c r="C31" s="211"/>
      <c r="D31" s="211"/>
      <c r="E31" s="211"/>
      <c r="F31" s="182"/>
      <c r="G31" s="183"/>
      <c r="H31" s="184"/>
      <c r="I31" s="215"/>
      <c r="J31" s="159"/>
      <c r="K31" s="217"/>
      <c r="L31" s="217"/>
      <c r="N31" s="138" t="b">
        <f>OR(F31&lt;100,LEN(F31)=2)</f>
        <v>1</v>
      </c>
      <c r="O31" s="138" t="b">
        <f>OR(G31&lt;1000,LEN(G31)=3)</f>
        <v>1</v>
      </c>
      <c r="P31" s="138" t="b">
        <f>IF(H31&lt;1000,TRUE)</f>
        <v>1</v>
      </c>
      <c r="Q31" s="138" t="e">
        <f>OR(#REF!&lt;100000,LEN(#REF!)=5)</f>
        <v>#REF!</v>
      </c>
    </row>
    <row r="32" spans="1:17" s="138" customFormat="1" ht="20.100000000000001" customHeight="1" x14ac:dyDescent="0.3">
      <c r="A32" s="209"/>
      <c r="B32" s="180"/>
      <c r="C32" s="211"/>
      <c r="D32" s="211"/>
      <c r="E32" s="211"/>
      <c r="F32" s="182"/>
      <c r="G32" s="183"/>
      <c r="H32" s="184"/>
      <c r="I32" s="215"/>
      <c r="J32" s="216"/>
      <c r="K32" s="217"/>
      <c r="L32" s="217"/>
      <c r="N32" s="138" t="b">
        <f>OR(F32&lt;100,LEN(F32)=2)</f>
        <v>1</v>
      </c>
      <c r="O32" s="138" t="b">
        <f>OR(G32&lt;1000,LEN(G32)=3)</f>
        <v>1</v>
      </c>
      <c r="P32" s="138" t="b">
        <f>IF(H32&lt;1000,TRUE)</f>
        <v>1</v>
      </c>
      <c r="Q32" s="138" t="e">
        <f>OR(#REF!&lt;100000,LEN(#REF!)=5)</f>
        <v>#REF!</v>
      </c>
    </row>
    <row r="33" spans="1:12" s="138" customFormat="1" ht="20.100000000000001" customHeight="1" thickBot="1" x14ac:dyDescent="0.3">
      <c r="A33" s="190" t="s">
        <v>89</v>
      </c>
      <c r="B33" s="191"/>
      <c r="C33" s="192">
        <f>SUM(C11:C32)</f>
        <v>264.08</v>
      </c>
      <c r="D33" s="192">
        <f>SUM(D11:D32)</f>
        <v>44.019999999999996</v>
      </c>
      <c r="E33" s="192">
        <f>SUM(E11:E32)</f>
        <v>220.07</v>
      </c>
      <c r="F33" s="193"/>
      <c r="G33" s="194"/>
      <c r="H33" s="195"/>
      <c r="I33" s="196"/>
      <c r="J33" s="272"/>
      <c r="K33" s="198"/>
      <c r="L33" s="199"/>
    </row>
    <row r="36" spans="1:12" s="200" customFormat="1" ht="15.75" x14ac:dyDescent="0.25">
      <c r="B36" s="201" t="s">
        <v>90</v>
      </c>
      <c r="C36" s="202"/>
      <c r="J36" s="273"/>
    </row>
    <row r="37" spans="1:12" s="200" customFormat="1" ht="15" x14ac:dyDescent="0.2">
      <c r="B37" s="203" t="s">
        <v>51</v>
      </c>
      <c r="C37" s="204" t="s">
        <v>91</v>
      </c>
      <c r="J37" s="273"/>
    </row>
    <row r="38" spans="1:12" s="200" customFormat="1" ht="15" x14ac:dyDescent="0.2">
      <c r="B38" s="203" t="s">
        <v>18</v>
      </c>
      <c r="C38" s="204" t="s">
        <v>92</v>
      </c>
      <c r="J38" s="273"/>
    </row>
    <row r="39" spans="1:12" s="200" customFormat="1" ht="15" x14ac:dyDescent="0.2">
      <c r="B39" s="203" t="s">
        <v>27</v>
      </c>
      <c r="C39" s="204" t="s">
        <v>93</v>
      </c>
      <c r="J39" s="273"/>
    </row>
    <row r="40" spans="1:12" s="200" customFormat="1" ht="15" x14ac:dyDescent="0.2">
      <c r="B40" s="203" t="s">
        <v>94</v>
      </c>
      <c r="C40" s="204" t="s">
        <v>95</v>
      </c>
      <c r="J40" s="273"/>
    </row>
    <row r="41" spans="1:12" s="200" customFormat="1" ht="15" x14ac:dyDescent="0.2">
      <c r="B41" s="205" t="s">
        <v>96</v>
      </c>
      <c r="C41" s="206" t="s">
        <v>97</v>
      </c>
      <c r="J41" s="273"/>
    </row>
    <row r="44" spans="1:12" x14ac:dyDescent="0.2">
      <c r="B44" s="207"/>
      <c r="C44" s="207"/>
    </row>
  </sheetData>
  <mergeCells count="14">
    <mergeCell ref="A33:B33"/>
    <mergeCell ref="F33:H33"/>
    <mergeCell ref="B36:C36"/>
    <mergeCell ref="B44:C44"/>
    <mergeCell ref="B1:D1"/>
    <mergeCell ref="B2:D2"/>
    <mergeCell ref="A5:L5"/>
    <mergeCell ref="A7:A9"/>
    <mergeCell ref="F7:H7"/>
    <mergeCell ref="I7:I9"/>
    <mergeCell ref="J7:J9"/>
    <mergeCell ref="K7:K9"/>
    <mergeCell ref="L7:L9"/>
    <mergeCell ref="F8:H9"/>
  </mergeCells>
  <conditionalFormatting sqref="A11:A23">
    <cfRule type="expression" dxfId="29" priority="13" stopIfTrue="1">
      <formula>AND(NOT(ISBLANK(C11)),ISBLANK(A11))</formula>
    </cfRule>
  </conditionalFormatting>
  <conditionalFormatting sqref="A24:A25">
    <cfRule type="expression" dxfId="28" priority="32" stopIfTrue="1">
      <formula>AND(NOT(ISBLANK(C26)),ISBLANK(A24))</formula>
    </cfRule>
  </conditionalFormatting>
  <conditionalFormatting sqref="A26:A29">
    <cfRule type="expression" dxfId="27" priority="21" stopIfTrue="1">
      <formula>AND(NOT(ISBLANK(C27)),ISBLANK(A26))</formula>
    </cfRule>
  </conditionalFormatting>
  <conditionalFormatting sqref="A30:A31">
    <cfRule type="expression" dxfId="26" priority="18" stopIfTrue="1">
      <formula>AND(NOT(ISBLANK(#REF!)),ISBLANK(A30))</formula>
    </cfRule>
  </conditionalFormatting>
  <conditionalFormatting sqref="A32">
    <cfRule type="expression" dxfId="25" priority="15" stopIfTrue="1">
      <formula>AND(NOT(ISBLANK(C31)),ISBLANK(A32))</formula>
    </cfRule>
  </conditionalFormatting>
  <conditionalFormatting sqref="B11">
    <cfRule type="expression" dxfId="24" priority="12" stopIfTrue="1">
      <formula>AND(NOT(ISBLANK(C11)),ISBLANK(B11))</formula>
    </cfRule>
  </conditionalFormatting>
  <conditionalFormatting sqref="B12:B13 B18:B19 B27:B29">
    <cfRule type="expression" dxfId="23" priority="22" stopIfTrue="1">
      <formula>AND(NOT(ISBLANK(C13)),ISBLANK(B12))</formula>
    </cfRule>
  </conditionalFormatting>
  <conditionalFormatting sqref="B14 B17">
    <cfRule type="expression" dxfId="22" priority="26" stopIfTrue="1">
      <formula>AND(NOT(ISBLANK(C16)),ISBLANK(B14))</formula>
    </cfRule>
  </conditionalFormatting>
  <conditionalFormatting sqref="B15:B16">
    <cfRule type="expression" dxfId="21" priority="28" stopIfTrue="1">
      <formula>AND(NOT(ISBLANK(C18)),ISBLANK(B15))</formula>
    </cfRule>
  </conditionalFormatting>
  <conditionalFormatting sqref="B30:B31">
    <cfRule type="expression" dxfId="20" priority="19" stopIfTrue="1">
      <formula>AND(NOT(ISBLANK(#REF!)),ISBLANK(B30))</formula>
    </cfRule>
  </conditionalFormatting>
  <conditionalFormatting sqref="B32">
    <cfRule type="expression" dxfId="19" priority="16" stopIfTrue="1">
      <formula>AND(NOT(ISBLANK(C31)),ISBLANK(B32))</formula>
    </cfRule>
  </conditionalFormatting>
  <conditionalFormatting sqref="B1:D2">
    <cfRule type="expression" dxfId="18" priority="11" stopIfTrue="1">
      <formula>ISBLANK(B1)</formula>
    </cfRule>
  </conditionalFormatting>
  <conditionalFormatting sqref="C3">
    <cfRule type="expression" dxfId="17" priority="10" stopIfTrue="1">
      <formula>ISBLANK(C3)</formula>
    </cfRule>
  </conditionalFormatting>
  <conditionalFormatting sqref="E3">
    <cfRule type="expression" dxfId="16" priority="6" stopIfTrue="1">
      <formula>ISBLANK(E3)</formula>
    </cfRule>
  </conditionalFormatting>
  <conditionalFormatting sqref="I11:I14 I18:I32">
    <cfRule type="expression" priority="7" stopIfTrue="1">
      <formula>AND(SUM($N11:$R11)&gt;0,NOT(ISBLANK(I11)))</formula>
    </cfRule>
    <cfRule type="expression" dxfId="15" priority="8" stopIfTrue="1">
      <formula>SUM($N11:$R11)&gt;0</formula>
    </cfRule>
  </conditionalFormatting>
  <conditionalFormatting sqref="I16:I17">
    <cfRule type="expression" priority="30" stopIfTrue="1">
      <formula>AND(SUM($N15:$R15)&gt;0,NOT(ISBLANK(I16)))</formula>
    </cfRule>
    <cfRule type="expression" dxfId="14" priority="31" stopIfTrue="1">
      <formula>SUM($N15:$R15)&gt;0</formula>
    </cfRule>
  </conditionalFormatting>
  <conditionalFormatting sqref="J17">
    <cfRule type="expression" dxfId="13" priority="1" stopIfTrue="1">
      <formula>AND(NOT(ISBLANK($C18)),ISBLANK(J17))</formula>
    </cfRule>
  </conditionalFormatting>
  <conditionalFormatting sqref="J32">
    <cfRule type="expression" dxfId="12" priority="23" stopIfTrue="1">
      <formula>AND(NOT(ISBLANK($C19)),ISBLANK(J32))</formula>
    </cfRule>
  </conditionalFormatting>
  <conditionalFormatting sqref="J11:L11 L31">
    <cfRule type="expression" dxfId="11" priority="9" stopIfTrue="1">
      <formula>AND(NOT(ISBLANK($C11)),ISBLANK(J11))</formula>
    </cfRule>
  </conditionalFormatting>
  <conditionalFormatting sqref="J12:L13 J18:L18 K19:L19 J27:L29">
    <cfRule type="expression" dxfId="10" priority="24" stopIfTrue="1">
      <formula>AND(NOT(ISBLANK($C13)),ISBLANK(J12))</formula>
    </cfRule>
  </conditionalFormatting>
  <conditionalFormatting sqref="J14:L14">
    <cfRule type="expression" dxfId="9" priority="27" stopIfTrue="1">
      <formula>AND(NOT(ISBLANK($C16)),ISBLANK(J14))</formula>
    </cfRule>
  </conditionalFormatting>
  <conditionalFormatting sqref="J16:L16 K17:L17">
    <cfRule type="expression" dxfId="8" priority="29" stopIfTrue="1">
      <formula>AND(NOT(ISBLANK($C18)),ISBLANK(J16))</formula>
    </cfRule>
  </conditionalFormatting>
  <conditionalFormatting sqref="J20:L24">
    <cfRule type="expression" dxfId="7" priority="14" stopIfTrue="1">
      <formula>AND(NOT(ISBLANK($B20)),ISBLANK(J20))</formula>
    </cfRule>
  </conditionalFormatting>
  <conditionalFormatting sqref="J25:L25">
    <cfRule type="expression" dxfId="6" priority="4" stopIfTrue="1">
      <formula>AND(NOT(ISBLANK(#REF!)),ISBLANK(J25))</formula>
    </cfRule>
  </conditionalFormatting>
  <conditionalFormatting sqref="J30:L30">
    <cfRule type="expression" dxfId="5" priority="25" stopIfTrue="1">
      <formula>AND(NOT(ISBLANK(#REF!)),ISBLANK(J30))</formula>
    </cfRule>
  </conditionalFormatting>
  <conditionalFormatting sqref="J32:L32">
    <cfRule type="expression" dxfId="4" priority="17" stopIfTrue="1">
      <formula>AND(NOT(ISBLANK($C31)),ISBLANK(J32))</formula>
    </cfRule>
  </conditionalFormatting>
  <conditionalFormatting sqref="K26">
    <cfRule type="expression" dxfId="3" priority="3" stopIfTrue="1">
      <formula>AND(NOT(ISBLANK(#REF!)),ISBLANK(K26))</formula>
    </cfRule>
  </conditionalFormatting>
  <conditionalFormatting sqref="K31">
    <cfRule type="expression" dxfId="2" priority="20" stopIfTrue="1">
      <formula>AND(NOT(ISBLANK(#REF!)),ISBLANK(K31))</formula>
    </cfRule>
  </conditionalFormatting>
  <conditionalFormatting sqref="L15">
    <cfRule type="expression" dxfId="1" priority="5" stopIfTrue="1">
      <formula>AND(NOT(ISBLANK($C17)),ISBLANK(L15))</formula>
    </cfRule>
  </conditionalFormatting>
  <conditionalFormatting sqref="L26">
    <cfRule type="expression" dxfId="0" priority="2" stopIfTrue="1">
      <formula>AND(NOT(ISBLANK($C26)),ISBLANK(L26))</formula>
    </cfRule>
  </conditionalFormatting>
  <dataValidations count="3">
    <dataValidation type="list" allowBlank="1" showInputMessage="1" showErrorMessage="1" sqref="B11:B32" xr:uid="{F9C376E4-FD53-4E0E-9A17-5D2C62830D9E}">
      <formula1>$B$37:$B$41</formula1>
    </dataValidation>
    <dataValidation type="textLength" operator="lessThan" allowBlank="1" showInputMessage="1" showErrorMessage="1" sqref="B2:D2" xr:uid="{3D9374FA-AE58-41D1-8C4A-32F849B25B1A}">
      <formula1>250</formula1>
    </dataValidation>
    <dataValidation type="date" allowBlank="1" showInputMessage="1" showErrorMessage="1" sqref="E3 C3" xr:uid="{C9E2A70A-B27C-40CC-9243-9412143D545B}">
      <formula1>44938</formula1>
      <formula2>73031</formula2>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811C5-B8E0-413F-B155-6DF157FAB88B}">
  <sheetPr>
    <pageSetUpPr fitToPage="1"/>
  </sheetPr>
  <dimension ref="A1:X31"/>
  <sheetViews>
    <sheetView zoomScale="70" zoomScaleNormal="70" workbookViewId="0">
      <selection activeCell="B1" sqref="B1:D1"/>
    </sheetView>
  </sheetViews>
  <sheetFormatPr defaultColWidth="9.140625" defaultRowHeight="12.75" outlineLevelCol="1" x14ac:dyDescent="0.2"/>
  <cols>
    <col min="1" max="1" width="20.7109375" style="208" customWidth="1"/>
    <col min="2" max="2" width="10.7109375" style="208" customWidth="1"/>
    <col min="3" max="3" width="22.7109375" style="208" customWidth="1"/>
    <col min="4" max="5" width="20.7109375" style="208" customWidth="1"/>
    <col min="6" max="6" width="8.42578125" style="208" customWidth="1"/>
    <col min="7" max="7" width="9" style="208" customWidth="1"/>
    <col min="8" max="8" width="11.7109375" style="208" bestFit="1" customWidth="1"/>
    <col min="9" max="9" width="56.7109375" style="208" customWidth="1"/>
    <col min="10" max="10" width="67.140625" style="208" customWidth="1"/>
    <col min="11" max="11" width="27.42578125" style="208" customWidth="1"/>
    <col min="12" max="12" width="36.42578125" style="208" bestFit="1" customWidth="1"/>
    <col min="13" max="13" width="9.140625" style="208"/>
    <col min="14" max="17" width="0" style="208" hidden="1" customWidth="1" outlineLevel="1"/>
    <col min="18" max="18" width="9.140625" style="208" collapsed="1"/>
    <col min="19" max="16384" width="9.140625" style="208"/>
  </cols>
  <sheetData>
    <row r="1" spans="1:24" s="138" customFormat="1" ht="36.75" customHeight="1" x14ac:dyDescent="0.25">
      <c r="A1" s="133" t="s">
        <v>66</v>
      </c>
      <c r="B1" s="134" t="s">
        <v>67</v>
      </c>
      <c r="C1" s="135"/>
      <c r="D1" s="135"/>
      <c r="E1" s="136"/>
      <c r="F1" s="136"/>
      <c r="G1" s="136"/>
      <c r="H1" s="136"/>
      <c r="I1" s="136"/>
      <c r="J1" s="137"/>
      <c r="K1" s="137"/>
      <c r="L1" s="137"/>
    </row>
    <row r="2" spans="1:24" s="138" customFormat="1" ht="36.75" customHeight="1" x14ac:dyDescent="0.25">
      <c r="A2" s="139" t="s">
        <v>68</v>
      </c>
      <c r="B2" s="134"/>
      <c r="C2" s="135"/>
      <c r="D2" s="135"/>
      <c r="E2" s="140"/>
      <c r="F2" s="140"/>
      <c r="G2" s="140"/>
      <c r="H2" s="140"/>
      <c r="I2" s="140"/>
    </row>
    <row r="3" spans="1:24" s="138" customFormat="1" ht="36" customHeight="1" x14ac:dyDescent="0.25">
      <c r="A3" s="141" t="s">
        <v>69</v>
      </c>
      <c r="B3" s="142" t="s">
        <v>70</v>
      </c>
      <c r="C3" s="143">
        <v>45271</v>
      </c>
      <c r="D3" s="142" t="s">
        <v>71</v>
      </c>
      <c r="E3" s="143">
        <v>45302</v>
      </c>
      <c r="F3" s="144"/>
    </row>
    <row r="4" spans="1:24" s="138" customFormat="1" ht="21.75" customHeight="1" thickBot="1" x14ac:dyDescent="0.3">
      <c r="A4" s="145"/>
      <c r="B4" s="145"/>
      <c r="C4" s="145"/>
      <c r="D4" s="145"/>
      <c r="E4" s="145"/>
      <c r="F4" s="146"/>
      <c r="G4" s="146"/>
      <c r="H4" s="146"/>
      <c r="I4" s="145"/>
      <c r="J4" s="145"/>
      <c r="K4" s="145"/>
    </row>
    <row r="5" spans="1:24" s="138" customFormat="1" ht="36" customHeight="1" thickBot="1" x14ac:dyDescent="0.3">
      <c r="A5" s="147" t="s">
        <v>72</v>
      </c>
      <c r="B5" s="148"/>
      <c r="C5" s="148"/>
      <c r="D5" s="148"/>
      <c r="E5" s="148"/>
      <c r="F5" s="148"/>
      <c r="G5" s="148"/>
      <c r="H5" s="148"/>
      <c r="I5" s="148"/>
      <c r="J5" s="148"/>
      <c r="K5" s="148"/>
      <c r="L5" s="149"/>
    </row>
    <row r="6" spans="1:24" s="138" customFormat="1" ht="21.75" customHeight="1" x14ac:dyDescent="0.25">
      <c r="A6" s="145"/>
      <c r="B6" s="145"/>
      <c r="C6" s="145"/>
      <c r="D6" s="145"/>
      <c r="E6" s="145"/>
      <c r="F6" s="146"/>
      <c r="G6" s="146"/>
      <c r="H6" s="146"/>
      <c r="I6" s="145"/>
      <c r="J6" s="145"/>
      <c r="K6" s="145"/>
      <c r="L6" s="150"/>
    </row>
    <row r="7" spans="1:24" s="138" customFormat="1" ht="18" x14ac:dyDescent="0.25">
      <c r="A7" s="151" t="s">
        <v>73</v>
      </c>
      <c r="B7" s="152" t="s">
        <v>74</v>
      </c>
      <c r="C7" s="152" t="s">
        <v>75</v>
      </c>
      <c r="D7" s="152" t="s">
        <v>74</v>
      </c>
      <c r="E7" s="152" t="s">
        <v>76</v>
      </c>
      <c r="F7" s="153" t="s">
        <v>77</v>
      </c>
      <c r="G7" s="154"/>
      <c r="H7" s="155"/>
      <c r="I7" s="156" t="s">
        <v>78</v>
      </c>
      <c r="J7" s="156" t="s">
        <v>79</v>
      </c>
      <c r="K7" s="157" t="s">
        <v>80</v>
      </c>
      <c r="L7" s="158" t="s">
        <v>81</v>
      </c>
      <c r="M7" s="159"/>
      <c r="N7" s="159"/>
      <c r="O7" s="159"/>
      <c r="P7" s="159"/>
      <c r="Q7" s="159"/>
      <c r="R7" s="159"/>
      <c r="S7" s="159"/>
      <c r="T7" s="159"/>
      <c r="U7" s="159"/>
      <c r="V7" s="159"/>
      <c r="W7" s="159"/>
      <c r="X7" s="159"/>
    </row>
    <row r="8" spans="1:24" s="138" customFormat="1" ht="18" x14ac:dyDescent="0.25">
      <c r="A8" s="160"/>
      <c r="B8" s="161" t="s">
        <v>82</v>
      </c>
      <c r="C8" s="161" t="s">
        <v>40</v>
      </c>
      <c r="D8" s="161" t="s">
        <v>40</v>
      </c>
      <c r="E8" s="161" t="s">
        <v>40</v>
      </c>
      <c r="F8" s="162" t="s">
        <v>83</v>
      </c>
      <c r="G8" s="163"/>
      <c r="H8" s="164"/>
      <c r="I8" s="165"/>
      <c r="J8" s="165"/>
      <c r="K8" s="166"/>
      <c r="L8" s="167"/>
      <c r="M8" s="159"/>
      <c r="N8" s="159"/>
      <c r="O8" s="159"/>
      <c r="P8" s="159"/>
      <c r="Q8" s="159"/>
      <c r="R8" s="159"/>
      <c r="S8" s="159"/>
      <c r="T8" s="159"/>
      <c r="U8" s="159"/>
      <c r="V8" s="159"/>
      <c r="W8" s="159"/>
      <c r="X8" s="159"/>
    </row>
    <row r="9" spans="1:24" s="138" customFormat="1" ht="32.25" customHeight="1" x14ac:dyDescent="0.25">
      <c r="A9" s="168"/>
      <c r="B9" s="169"/>
      <c r="C9" s="169" t="s">
        <v>84</v>
      </c>
      <c r="D9" s="169" t="s">
        <v>84</v>
      </c>
      <c r="E9" s="169" t="s">
        <v>84</v>
      </c>
      <c r="F9" s="170"/>
      <c r="G9" s="171"/>
      <c r="H9" s="172"/>
      <c r="I9" s="173"/>
      <c r="J9" s="173"/>
      <c r="K9" s="174"/>
      <c r="L9" s="175"/>
    </row>
    <row r="10" spans="1:24" s="138" customFormat="1" ht="0.75" customHeight="1" x14ac:dyDescent="0.25">
      <c r="A10" s="176"/>
      <c r="B10" s="169"/>
      <c r="C10" s="169"/>
      <c r="D10" s="169"/>
      <c r="E10" s="169"/>
      <c r="F10" s="169"/>
      <c r="G10" s="169"/>
      <c r="H10" s="169"/>
      <c r="I10" s="169"/>
      <c r="J10" s="177"/>
      <c r="K10" s="178"/>
      <c r="L10" s="178"/>
    </row>
    <row r="11" spans="1:24" s="138" customFormat="1" ht="20.100000000000001" customHeight="1" x14ac:dyDescent="0.3">
      <c r="A11" s="209">
        <v>45271</v>
      </c>
      <c r="B11" s="180" t="s">
        <v>18</v>
      </c>
      <c r="C11" s="210">
        <v>140</v>
      </c>
      <c r="D11" s="211"/>
      <c r="E11" s="211">
        <v>140</v>
      </c>
      <c r="F11" s="212">
        <v>376</v>
      </c>
      <c r="G11" s="213">
        <v>4020</v>
      </c>
      <c r="H11" s="214"/>
      <c r="I11" s="215" t="s">
        <v>102</v>
      </c>
      <c r="J11" s="216" t="s">
        <v>103</v>
      </c>
      <c r="K11" s="217" t="s">
        <v>104</v>
      </c>
      <c r="L11" s="217" t="s">
        <v>105</v>
      </c>
      <c r="N11" s="138" t="b">
        <f>OR(F11&lt;100,LEN(F11)=2)</f>
        <v>0</v>
      </c>
      <c r="O11" s="138" t="b">
        <f>OR(G11&lt;1000,LEN(G11)=3)</f>
        <v>0</v>
      </c>
      <c r="P11" s="138" t="b">
        <f>IF(H11&lt;1000,TRUE)</f>
        <v>1</v>
      </c>
      <c r="Q11" s="138" t="e">
        <f>OR(#REF!&lt;100000,LEN(#REF!)=5)</f>
        <v>#REF!</v>
      </c>
    </row>
    <row r="12" spans="1:24" s="138" customFormat="1" ht="20.100000000000001" customHeight="1" x14ac:dyDescent="0.3">
      <c r="A12" s="209">
        <v>45272</v>
      </c>
      <c r="B12" s="180" t="s">
        <v>18</v>
      </c>
      <c r="C12" s="210">
        <v>98</v>
      </c>
      <c r="D12" s="211"/>
      <c r="E12" s="211">
        <v>98</v>
      </c>
      <c r="F12" s="159">
        <v>376</v>
      </c>
      <c r="G12" s="213">
        <v>4020</v>
      </c>
      <c r="H12" s="214"/>
      <c r="I12" s="215" t="s">
        <v>102</v>
      </c>
      <c r="J12" s="216" t="s">
        <v>106</v>
      </c>
      <c r="K12" s="217" t="s">
        <v>107</v>
      </c>
      <c r="L12" s="217" t="s">
        <v>108</v>
      </c>
    </row>
    <row r="13" spans="1:24" s="138" customFormat="1" ht="20.100000000000001" customHeight="1" x14ac:dyDescent="0.3">
      <c r="A13" s="209">
        <v>45274</v>
      </c>
      <c r="B13" s="180" t="s">
        <v>18</v>
      </c>
      <c r="C13" s="210">
        <v>250</v>
      </c>
      <c r="D13" s="211"/>
      <c r="E13" s="211">
        <v>250</v>
      </c>
      <c r="F13" s="159">
        <v>376</v>
      </c>
      <c r="G13" s="213">
        <v>4020</v>
      </c>
      <c r="H13" s="214"/>
      <c r="I13" s="215" t="s">
        <v>102</v>
      </c>
      <c r="J13" s="216" t="s">
        <v>109</v>
      </c>
      <c r="K13" s="217" t="s">
        <v>110</v>
      </c>
      <c r="L13" s="217" t="s">
        <v>111</v>
      </c>
    </row>
    <row r="14" spans="1:24" s="138" customFormat="1" ht="20.100000000000001" customHeight="1" x14ac:dyDescent="0.3">
      <c r="A14" s="209">
        <v>45279</v>
      </c>
      <c r="B14" s="180" t="s">
        <v>18</v>
      </c>
      <c r="C14" s="210">
        <v>250</v>
      </c>
      <c r="D14" s="211"/>
      <c r="E14" s="211">
        <v>250</v>
      </c>
      <c r="F14" s="159">
        <v>376</v>
      </c>
      <c r="G14" s="213">
        <v>4020</v>
      </c>
      <c r="H14" s="214"/>
      <c r="I14" s="215" t="s">
        <v>102</v>
      </c>
      <c r="J14" s="216" t="s">
        <v>109</v>
      </c>
      <c r="K14" s="217" t="s">
        <v>110</v>
      </c>
      <c r="L14" s="217" t="s">
        <v>111</v>
      </c>
    </row>
    <row r="15" spans="1:24" s="138" customFormat="1" ht="20.100000000000001" customHeight="1" x14ac:dyDescent="0.3">
      <c r="A15" s="209">
        <v>45294</v>
      </c>
      <c r="B15" s="180" t="s">
        <v>18</v>
      </c>
      <c r="C15" s="210">
        <v>250</v>
      </c>
      <c r="D15" s="211"/>
      <c r="E15" s="211">
        <v>250</v>
      </c>
      <c r="F15" s="159">
        <v>371</v>
      </c>
      <c r="G15" s="213">
        <v>4020</v>
      </c>
      <c r="H15" s="214"/>
      <c r="I15" s="215" t="s">
        <v>112</v>
      </c>
      <c r="J15" s="216" t="s">
        <v>113</v>
      </c>
      <c r="K15" s="217" t="s">
        <v>114</v>
      </c>
      <c r="L15" s="217" t="s">
        <v>111</v>
      </c>
    </row>
    <row r="16" spans="1:24" s="138" customFormat="1" ht="20.100000000000001" customHeight="1" x14ac:dyDescent="0.3">
      <c r="A16" s="209">
        <v>45294</v>
      </c>
      <c r="B16" s="180" t="s">
        <v>18</v>
      </c>
      <c r="C16" s="210">
        <v>180</v>
      </c>
      <c r="D16" s="211"/>
      <c r="E16" s="211">
        <v>180</v>
      </c>
      <c r="F16" s="159">
        <v>376</v>
      </c>
      <c r="G16" s="213">
        <v>4020</v>
      </c>
      <c r="H16" s="214"/>
      <c r="I16" s="215" t="s">
        <v>102</v>
      </c>
      <c r="J16" s="216" t="s">
        <v>103</v>
      </c>
      <c r="K16" s="217" t="s">
        <v>104</v>
      </c>
      <c r="L16" s="217" t="s">
        <v>105</v>
      </c>
    </row>
    <row r="17" spans="1:12" s="138" customFormat="1" ht="20.100000000000001" customHeight="1" x14ac:dyDescent="0.3">
      <c r="A17" s="209"/>
      <c r="B17" s="180"/>
      <c r="C17" s="210"/>
      <c r="D17" s="211"/>
      <c r="E17" s="211"/>
      <c r="F17" s="159"/>
      <c r="G17" s="213"/>
      <c r="H17" s="184"/>
      <c r="I17" s="215"/>
      <c r="J17" s="216"/>
      <c r="K17" s="217"/>
      <c r="L17" s="217"/>
    </row>
    <row r="18" spans="1:12" s="138" customFormat="1" ht="20.100000000000001" customHeight="1" x14ac:dyDescent="0.3">
      <c r="A18" s="218"/>
      <c r="B18" s="219"/>
      <c r="C18" s="220"/>
      <c r="D18" s="221"/>
      <c r="E18" s="221"/>
      <c r="F18" s="159"/>
      <c r="G18" s="213"/>
      <c r="H18" s="214"/>
      <c r="I18" s="215"/>
      <c r="J18" s="222"/>
      <c r="K18" s="223"/>
      <c r="L18" s="217"/>
    </row>
    <row r="19" spans="1:12" s="138" customFormat="1" ht="20.100000000000001" customHeight="1" x14ac:dyDescent="0.3">
      <c r="A19" s="218"/>
      <c r="B19" s="219"/>
      <c r="C19" s="220"/>
      <c r="D19" s="221"/>
      <c r="E19" s="221"/>
      <c r="F19" s="159"/>
      <c r="G19" s="213"/>
      <c r="H19" s="224"/>
      <c r="I19" s="215"/>
      <c r="J19" s="222"/>
      <c r="K19" s="223"/>
      <c r="L19" s="217"/>
    </row>
    <row r="20" spans="1:12" s="138" customFormat="1" ht="20.100000000000001" customHeight="1" thickBot="1" x14ac:dyDescent="0.3">
      <c r="A20" s="190" t="s">
        <v>89</v>
      </c>
      <c r="B20" s="191"/>
      <c r="C20" s="192">
        <f>SUM(C11:C19)</f>
        <v>1168</v>
      </c>
      <c r="D20" s="192">
        <f>SUM(D11:D19)</f>
        <v>0</v>
      </c>
      <c r="E20" s="192">
        <f>SUM(E11:E19)</f>
        <v>1168</v>
      </c>
      <c r="F20" s="193"/>
      <c r="G20" s="194"/>
      <c r="H20" s="195"/>
      <c r="I20" s="196"/>
      <c r="J20" s="197"/>
      <c r="K20" s="198"/>
      <c r="L20" s="199"/>
    </row>
    <row r="23" spans="1:12" s="200" customFormat="1" ht="15.75" x14ac:dyDescent="0.25">
      <c r="B23" s="201" t="s">
        <v>90</v>
      </c>
      <c r="C23" s="202"/>
      <c r="E23" s="225"/>
    </row>
    <row r="24" spans="1:12" s="200" customFormat="1" ht="15" x14ac:dyDescent="0.2">
      <c r="B24" s="203" t="s">
        <v>51</v>
      </c>
      <c r="C24" s="204" t="s">
        <v>91</v>
      </c>
    </row>
    <row r="25" spans="1:12" s="200" customFormat="1" ht="15" x14ac:dyDescent="0.2">
      <c r="B25" s="203" t="s">
        <v>18</v>
      </c>
      <c r="C25" s="204" t="s">
        <v>92</v>
      </c>
    </row>
    <row r="26" spans="1:12" s="200" customFormat="1" ht="15" x14ac:dyDescent="0.2">
      <c r="B26" s="203" t="s">
        <v>27</v>
      </c>
      <c r="C26" s="204" t="s">
        <v>93</v>
      </c>
    </row>
    <row r="27" spans="1:12" s="200" customFormat="1" ht="15" x14ac:dyDescent="0.2">
      <c r="B27" s="203" t="s">
        <v>94</v>
      </c>
      <c r="C27" s="204" t="s">
        <v>95</v>
      </c>
    </row>
    <row r="28" spans="1:12" s="200" customFormat="1" ht="15" x14ac:dyDescent="0.2">
      <c r="B28" s="205" t="s">
        <v>96</v>
      </c>
      <c r="C28" s="206" t="s">
        <v>97</v>
      </c>
    </row>
    <row r="31" spans="1:12" x14ac:dyDescent="0.2">
      <c r="B31" s="207"/>
      <c r="C31" s="207"/>
    </row>
  </sheetData>
  <mergeCells count="14">
    <mergeCell ref="A20:B20"/>
    <mergeCell ref="F20:H20"/>
    <mergeCell ref="B23:C23"/>
    <mergeCell ref="B31:C31"/>
    <mergeCell ref="B1:D1"/>
    <mergeCell ref="B2:D2"/>
    <mergeCell ref="A5:L5"/>
    <mergeCell ref="A7:A9"/>
    <mergeCell ref="F7:H7"/>
    <mergeCell ref="I7:I9"/>
    <mergeCell ref="J7:J9"/>
    <mergeCell ref="K7:K9"/>
    <mergeCell ref="L7:L9"/>
    <mergeCell ref="F8:H9"/>
  </mergeCells>
  <conditionalFormatting sqref="A11:A19">
    <cfRule type="expression" dxfId="87" priority="8" stopIfTrue="1">
      <formula>AND(NOT(ISBLANK(C11)),ISBLANK(A11))</formula>
    </cfRule>
  </conditionalFormatting>
  <conditionalFormatting sqref="B11:B19">
    <cfRule type="expression" dxfId="86" priority="7" stopIfTrue="1">
      <formula>AND(NOT(ISBLANK(C11)),ISBLANK(B11))</formula>
    </cfRule>
  </conditionalFormatting>
  <conditionalFormatting sqref="B1:D2">
    <cfRule type="expression" dxfId="85" priority="5" stopIfTrue="1">
      <formula>ISBLANK(B1)</formula>
    </cfRule>
  </conditionalFormatting>
  <conditionalFormatting sqref="C3">
    <cfRule type="expression" dxfId="84" priority="4" stopIfTrue="1">
      <formula>ISBLANK(C3)</formula>
    </cfRule>
  </conditionalFormatting>
  <conditionalFormatting sqref="E3">
    <cfRule type="expression" dxfId="83" priority="1" stopIfTrue="1">
      <formula>ISBLANK(E3)</formula>
    </cfRule>
  </conditionalFormatting>
  <conditionalFormatting sqref="I11:I19">
    <cfRule type="expression" priority="2" stopIfTrue="1">
      <formula>AND(SUM($N11:$R11)&gt;0,NOT(ISBLANK(I11)))</formula>
    </cfRule>
    <cfRule type="expression" dxfId="82" priority="3" stopIfTrue="1">
      <formula>SUM($N11:$R11)&gt;0</formula>
    </cfRule>
  </conditionalFormatting>
  <conditionalFormatting sqref="J11:L19">
    <cfRule type="expression" dxfId="81" priority="6" stopIfTrue="1">
      <formula>AND(NOT(ISBLANK($C11)),ISBLANK(J11))</formula>
    </cfRule>
  </conditionalFormatting>
  <dataValidations count="3">
    <dataValidation type="textLength" operator="lessThan" allowBlank="1" showInputMessage="1" showErrorMessage="1" sqref="B2:D2" xr:uid="{35029C53-86C7-4F97-8A17-B1B83C6045FC}">
      <formula1>250</formula1>
    </dataValidation>
    <dataValidation type="date" allowBlank="1" showInputMessage="1" showErrorMessage="1" sqref="E3 C3" xr:uid="{2101B5FD-357A-4A8D-A8CD-440FDDFE9669}">
      <formula1>44938</formula1>
      <formula2>73031</formula2>
    </dataValidation>
    <dataValidation type="list" allowBlank="1" showInputMessage="1" showErrorMessage="1" sqref="B11:B19" xr:uid="{176805BB-E593-4DAA-8F40-4B4CC62F60F2}">
      <formula1>$B$24:$B$28</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019AB-AA31-4986-A627-AC35388DF0BF}">
  <sheetPr>
    <pageSetUpPr fitToPage="1"/>
  </sheetPr>
  <dimension ref="A1:X33"/>
  <sheetViews>
    <sheetView zoomScale="90" workbookViewId="0">
      <selection activeCell="B2" sqref="B2:D2"/>
    </sheetView>
  </sheetViews>
  <sheetFormatPr defaultColWidth="9.140625" defaultRowHeight="12.75" outlineLevelCol="1" x14ac:dyDescent="0.2"/>
  <cols>
    <col min="1" max="1" width="20.7109375" style="208" customWidth="1"/>
    <col min="2" max="2" width="10.7109375" style="208" customWidth="1"/>
    <col min="3" max="3" width="22.7109375" style="208" customWidth="1"/>
    <col min="4" max="5" width="20.7109375" style="208" customWidth="1"/>
    <col min="6" max="6" width="8.42578125" style="208" customWidth="1"/>
    <col min="7" max="7" width="9" style="208" customWidth="1"/>
    <col min="8" max="8" width="11.7109375" style="208" bestFit="1" customWidth="1"/>
    <col min="9" max="9" width="29.7109375" style="208" customWidth="1"/>
    <col min="10" max="10" width="60.42578125" style="208" bestFit="1" customWidth="1"/>
    <col min="11" max="11" width="27.42578125" style="208" customWidth="1"/>
    <col min="12" max="12" width="36.42578125" style="208" bestFit="1" customWidth="1"/>
    <col min="13" max="13" width="9.140625" style="208"/>
    <col min="14" max="17" width="0" style="208" hidden="1" customWidth="1" outlineLevel="1"/>
    <col min="18" max="18" width="9.140625" style="208" collapsed="1"/>
    <col min="19" max="16384" width="9.140625" style="208"/>
  </cols>
  <sheetData>
    <row r="1" spans="1:24" s="138" customFormat="1" ht="36.75" customHeight="1" x14ac:dyDescent="0.25">
      <c r="A1" s="133" t="s">
        <v>66</v>
      </c>
      <c r="B1" s="134" t="s">
        <v>67</v>
      </c>
      <c r="C1" s="135"/>
      <c r="D1" s="135"/>
      <c r="E1" s="136"/>
      <c r="F1" s="136"/>
      <c r="G1" s="136"/>
      <c r="H1" s="136"/>
      <c r="I1" s="136"/>
      <c r="J1" s="137"/>
      <c r="K1" s="137"/>
      <c r="L1" s="137"/>
    </row>
    <row r="2" spans="1:24" s="138" customFormat="1" ht="36.75" customHeight="1" x14ac:dyDescent="0.25">
      <c r="A2" s="139" t="s">
        <v>68</v>
      </c>
      <c r="B2" s="134"/>
      <c r="C2" s="135"/>
      <c r="D2" s="135"/>
      <c r="E2" s="140"/>
      <c r="F2" s="140"/>
      <c r="G2" s="140"/>
      <c r="H2" s="140"/>
      <c r="I2" s="140"/>
    </row>
    <row r="3" spans="1:24" s="138" customFormat="1" ht="36" customHeight="1" x14ac:dyDescent="0.25">
      <c r="A3" s="141" t="s">
        <v>69</v>
      </c>
      <c r="B3" s="142" t="s">
        <v>70</v>
      </c>
      <c r="C3" s="143">
        <v>45272</v>
      </c>
      <c r="D3" s="142" t="s">
        <v>71</v>
      </c>
      <c r="E3" s="143">
        <v>45302</v>
      </c>
      <c r="F3" s="144"/>
    </row>
    <row r="4" spans="1:24" s="138" customFormat="1" ht="21.75" customHeight="1" thickBot="1" x14ac:dyDescent="0.3">
      <c r="A4" s="145"/>
      <c r="B4" s="145"/>
      <c r="C4" s="145"/>
      <c r="D4" s="145"/>
      <c r="E4" s="145"/>
      <c r="F4" s="146"/>
      <c r="G4" s="146"/>
      <c r="H4" s="146"/>
      <c r="I4" s="145"/>
      <c r="J4" s="145"/>
      <c r="K4" s="145"/>
    </row>
    <row r="5" spans="1:24" s="138" customFormat="1" ht="36" customHeight="1" thickBot="1" x14ac:dyDescent="0.3">
      <c r="A5" s="147" t="s">
        <v>72</v>
      </c>
      <c r="B5" s="148"/>
      <c r="C5" s="148"/>
      <c r="D5" s="148"/>
      <c r="E5" s="148"/>
      <c r="F5" s="148"/>
      <c r="G5" s="148"/>
      <c r="H5" s="148"/>
      <c r="I5" s="148"/>
      <c r="J5" s="148"/>
      <c r="K5" s="148"/>
      <c r="L5" s="149"/>
    </row>
    <row r="6" spans="1:24" s="138" customFormat="1" ht="21.75" customHeight="1" x14ac:dyDescent="0.25">
      <c r="A6" s="145"/>
      <c r="B6" s="145"/>
      <c r="C6" s="145"/>
      <c r="D6" s="145"/>
      <c r="E6" s="145"/>
      <c r="F6" s="146"/>
      <c r="G6" s="146"/>
      <c r="H6" s="146"/>
      <c r="I6" s="145"/>
      <c r="J6" s="145"/>
      <c r="K6" s="145"/>
      <c r="L6" s="150"/>
    </row>
    <row r="7" spans="1:24" s="138" customFormat="1" ht="18" x14ac:dyDescent="0.25">
      <c r="A7" s="151" t="s">
        <v>73</v>
      </c>
      <c r="B7" s="152" t="s">
        <v>74</v>
      </c>
      <c r="C7" s="152" t="s">
        <v>75</v>
      </c>
      <c r="D7" s="152" t="s">
        <v>74</v>
      </c>
      <c r="E7" s="152" t="s">
        <v>76</v>
      </c>
      <c r="F7" s="153" t="s">
        <v>77</v>
      </c>
      <c r="G7" s="154"/>
      <c r="H7" s="155"/>
      <c r="I7" s="156" t="s">
        <v>78</v>
      </c>
      <c r="J7" s="156" t="s">
        <v>79</v>
      </c>
      <c r="K7" s="157" t="s">
        <v>80</v>
      </c>
      <c r="L7" s="158" t="s">
        <v>81</v>
      </c>
      <c r="M7" s="159"/>
      <c r="N7" s="159"/>
      <c r="O7" s="159"/>
      <c r="P7" s="159"/>
      <c r="Q7" s="159"/>
      <c r="R7" s="159"/>
      <c r="S7" s="159"/>
      <c r="T7" s="159"/>
      <c r="U7" s="159"/>
      <c r="V7" s="159"/>
      <c r="W7" s="159"/>
      <c r="X7" s="159"/>
    </row>
    <row r="8" spans="1:24" s="138" customFormat="1" ht="18" x14ac:dyDescent="0.25">
      <c r="A8" s="160"/>
      <c r="B8" s="161" t="s">
        <v>82</v>
      </c>
      <c r="C8" s="161" t="s">
        <v>40</v>
      </c>
      <c r="D8" s="161" t="s">
        <v>40</v>
      </c>
      <c r="E8" s="161" t="s">
        <v>40</v>
      </c>
      <c r="F8" s="162" t="s">
        <v>83</v>
      </c>
      <c r="G8" s="163"/>
      <c r="H8" s="164"/>
      <c r="I8" s="165"/>
      <c r="J8" s="165"/>
      <c r="K8" s="166"/>
      <c r="L8" s="167"/>
      <c r="M8" s="159"/>
      <c r="N8" s="159"/>
      <c r="O8" s="159"/>
      <c r="P8" s="159"/>
      <c r="Q8" s="159"/>
      <c r="R8" s="159"/>
      <c r="S8" s="159"/>
      <c r="T8" s="159"/>
      <c r="U8" s="159"/>
      <c r="V8" s="159"/>
      <c r="W8" s="159"/>
      <c r="X8" s="159"/>
    </row>
    <row r="9" spans="1:24" s="138" customFormat="1" ht="32.25" customHeight="1" x14ac:dyDescent="0.25">
      <c r="A9" s="168"/>
      <c r="B9" s="169"/>
      <c r="C9" s="169" t="s">
        <v>84</v>
      </c>
      <c r="D9" s="169" t="s">
        <v>84</v>
      </c>
      <c r="E9" s="169" t="s">
        <v>84</v>
      </c>
      <c r="F9" s="170"/>
      <c r="G9" s="171"/>
      <c r="H9" s="172"/>
      <c r="I9" s="173"/>
      <c r="J9" s="173"/>
      <c r="K9" s="174"/>
      <c r="L9" s="175"/>
    </row>
    <row r="10" spans="1:24" s="138" customFormat="1" ht="0.75" customHeight="1" x14ac:dyDescent="0.25">
      <c r="A10" s="176"/>
      <c r="B10" s="169"/>
      <c r="C10" s="169"/>
      <c r="D10" s="169"/>
      <c r="E10" s="169"/>
      <c r="F10" s="169"/>
      <c r="G10" s="169"/>
      <c r="H10" s="169"/>
      <c r="I10" s="169"/>
      <c r="J10" s="177"/>
      <c r="K10" s="178"/>
      <c r="L10" s="178"/>
    </row>
    <row r="11" spans="1:24" s="138" customFormat="1" ht="20.100000000000001" customHeight="1" x14ac:dyDescent="0.3">
      <c r="A11" s="209" t="s">
        <v>189</v>
      </c>
      <c r="B11" s="180" t="s">
        <v>18</v>
      </c>
      <c r="C11" s="211">
        <v>40.659999999999997</v>
      </c>
      <c r="D11" s="211">
        <v>0</v>
      </c>
      <c r="E11" s="211">
        <v>40.659999999999997</v>
      </c>
      <c r="F11" s="238">
        <v>528</v>
      </c>
      <c r="G11" s="239">
        <v>4102</v>
      </c>
      <c r="H11" s="240"/>
      <c r="I11" s="185" t="s">
        <v>190</v>
      </c>
      <c r="J11" s="186" t="s">
        <v>191</v>
      </c>
      <c r="K11" s="232" t="s">
        <v>192</v>
      </c>
      <c r="L11" s="232" t="s">
        <v>193</v>
      </c>
      <c r="N11" s="138" t="b">
        <f>OR(F11&lt;100,LEN(F11)=2)</f>
        <v>0</v>
      </c>
      <c r="O11" s="138" t="b">
        <f>OR(G11&lt;1000,LEN(G11)=3)</f>
        <v>0</v>
      </c>
      <c r="P11" s="138" t="b">
        <f>IF(H11&lt;1000,TRUE)</f>
        <v>1</v>
      </c>
      <c r="Q11" s="138" t="e">
        <f>OR(#REF!&lt;100000,LEN(#REF!)=5)</f>
        <v>#REF!</v>
      </c>
    </row>
    <row r="12" spans="1:24" s="138" customFormat="1" ht="20.100000000000001" customHeight="1" x14ac:dyDescent="0.3">
      <c r="A12" s="209" t="s">
        <v>189</v>
      </c>
      <c r="B12" s="180" t="s">
        <v>27</v>
      </c>
      <c r="C12" s="211">
        <v>123.05</v>
      </c>
      <c r="D12" s="211">
        <v>20.51</v>
      </c>
      <c r="E12" s="211">
        <v>102.54</v>
      </c>
      <c r="F12" s="182">
        <v>528</v>
      </c>
      <c r="G12" s="183">
        <v>4102</v>
      </c>
      <c r="H12" s="241"/>
      <c r="I12" s="185" t="s">
        <v>190</v>
      </c>
      <c r="J12" s="186" t="s">
        <v>194</v>
      </c>
      <c r="K12" s="138" t="s">
        <v>192</v>
      </c>
      <c r="L12" s="232" t="s">
        <v>193</v>
      </c>
    </row>
    <row r="13" spans="1:24" s="138" customFormat="1" ht="20.100000000000001" customHeight="1" x14ac:dyDescent="0.3">
      <c r="A13" s="209" t="s">
        <v>195</v>
      </c>
      <c r="B13" s="180" t="s">
        <v>27</v>
      </c>
      <c r="C13" s="211">
        <v>60</v>
      </c>
      <c r="D13" s="211">
        <v>10</v>
      </c>
      <c r="E13" s="211">
        <v>50</v>
      </c>
      <c r="F13" s="212">
        <v>512</v>
      </c>
      <c r="G13" s="183">
        <v>3001</v>
      </c>
      <c r="H13" s="184"/>
      <c r="I13" s="185" t="s">
        <v>196</v>
      </c>
      <c r="J13" s="186" t="s">
        <v>197</v>
      </c>
      <c r="K13" s="232" t="s">
        <v>198</v>
      </c>
      <c r="L13" s="232" t="s">
        <v>199</v>
      </c>
    </row>
    <row r="14" spans="1:24" s="138" customFormat="1" ht="20.100000000000001" customHeight="1" x14ac:dyDescent="0.3">
      <c r="A14" s="209"/>
      <c r="B14" s="180" t="s">
        <v>27</v>
      </c>
      <c r="C14" s="211"/>
      <c r="D14" s="211"/>
      <c r="E14" s="211"/>
      <c r="F14" s="212"/>
      <c r="G14" s="183"/>
      <c r="H14" s="241"/>
      <c r="I14" s="185"/>
      <c r="J14" s="186"/>
      <c r="K14" s="232"/>
      <c r="L14" s="232"/>
    </row>
    <row r="15" spans="1:24" s="138" customFormat="1" ht="20.100000000000001" customHeight="1" x14ac:dyDescent="0.3">
      <c r="A15" s="209"/>
      <c r="B15" s="180" t="s">
        <v>27</v>
      </c>
      <c r="C15" s="211"/>
      <c r="D15" s="211"/>
      <c r="E15" s="211"/>
      <c r="F15" s="182"/>
      <c r="G15" s="183"/>
      <c r="H15" s="241"/>
      <c r="I15" s="185"/>
      <c r="J15" s="186"/>
      <c r="K15" s="232"/>
      <c r="L15" s="232"/>
    </row>
    <row r="16" spans="1:24" s="138" customFormat="1" ht="20.100000000000001" customHeight="1" x14ac:dyDescent="0.3">
      <c r="A16" s="209"/>
      <c r="B16" s="180" t="s">
        <v>27</v>
      </c>
      <c r="C16" s="211"/>
      <c r="D16" s="211"/>
      <c r="E16" s="211"/>
      <c r="F16" s="182"/>
      <c r="G16" s="183"/>
      <c r="H16" s="184"/>
      <c r="I16" s="185"/>
      <c r="J16" s="186"/>
      <c r="K16" s="232"/>
      <c r="L16" s="232"/>
    </row>
    <row r="17" spans="1:17" s="138" customFormat="1" ht="20.100000000000001" customHeight="1" x14ac:dyDescent="0.3">
      <c r="A17" s="209"/>
      <c r="B17" s="180" t="s">
        <v>27</v>
      </c>
      <c r="C17" s="211"/>
      <c r="D17" s="211"/>
      <c r="E17" s="211"/>
      <c r="F17" s="182"/>
      <c r="G17" s="183"/>
      <c r="H17" s="184"/>
      <c r="I17" s="185"/>
      <c r="J17" s="186"/>
      <c r="K17" s="232"/>
      <c r="L17" s="232"/>
    </row>
    <row r="18" spans="1:17" s="138" customFormat="1" ht="20.100000000000001" customHeight="1" x14ac:dyDescent="0.3">
      <c r="A18" s="209"/>
      <c r="B18" s="180" t="s">
        <v>27</v>
      </c>
      <c r="C18" s="211"/>
      <c r="D18" s="211"/>
      <c r="E18" s="211"/>
      <c r="F18" s="182"/>
      <c r="G18" s="183"/>
      <c r="H18" s="184"/>
      <c r="I18" s="185"/>
      <c r="J18" s="186"/>
      <c r="K18" s="232"/>
      <c r="L18" s="232"/>
    </row>
    <row r="19" spans="1:17" s="138" customFormat="1" ht="20.100000000000001" customHeight="1" x14ac:dyDescent="0.3">
      <c r="A19" s="209"/>
      <c r="B19" s="180"/>
      <c r="C19" s="211"/>
      <c r="D19" s="211"/>
      <c r="E19" s="211"/>
      <c r="F19" s="182"/>
      <c r="G19" s="183"/>
      <c r="H19" s="184"/>
      <c r="I19" s="185"/>
      <c r="J19" s="186"/>
      <c r="K19" s="232"/>
      <c r="L19" s="232"/>
    </row>
    <row r="20" spans="1:17" s="138" customFormat="1" ht="20.100000000000001" customHeight="1" x14ac:dyDescent="0.3">
      <c r="A20" s="209"/>
      <c r="B20" s="180"/>
      <c r="C20" s="211"/>
      <c r="D20" s="211"/>
      <c r="E20" s="211"/>
      <c r="F20" s="187"/>
      <c r="G20" s="188"/>
      <c r="H20" s="189"/>
      <c r="I20" s="185"/>
      <c r="J20" s="186"/>
      <c r="K20" s="232"/>
      <c r="L20" s="232"/>
      <c r="N20" s="138" t="b">
        <f>OR(F20&lt;100,LEN(F20)=2)</f>
        <v>1</v>
      </c>
      <c r="O20" s="138" t="b">
        <f>OR(G20&lt;1000,LEN(G20)=3)</f>
        <v>1</v>
      </c>
      <c r="P20" s="138" t="b">
        <f>IF(H20&lt;1000,TRUE)</f>
        <v>1</v>
      </c>
      <c r="Q20" s="138" t="e">
        <f>OR(#REF!&lt;100000,LEN(#REF!)=5)</f>
        <v>#REF!</v>
      </c>
    </row>
    <row r="21" spans="1:17" s="138" customFormat="1" ht="20.100000000000001" customHeight="1" x14ac:dyDescent="0.3">
      <c r="A21" s="209"/>
      <c r="B21" s="180"/>
      <c r="C21" s="211"/>
      <c r="D21" s="211"/>
      <c r="E21" s="211"/>
      <c r="F21" s="187"/>
      <c r="G21" s="188"/>
      <c r="H21" s="189"/>
      <c r="I21" s="185"/>
      <c r="J21" s="186"/>
      <c r="K21" s="232"/>
      <c r="L21" s="232"/>
      <c r="N21" s="138" t="b">
        <f>OR(F21&lt;100,LEN(F21)=2)</f>
        <v>1</v>
      </c>
      <c r="O21" s="138" t="b">
        <f>OR(G21&lt;1000,LEN(G21)=3)</f>
        <v>1</v>
      </c>
      <c r="P21" s="138" t="b">
        <f>IF(H21&lt;1000,TRUE)</f>
        <v>1</v>
      </c>
      <c r="Q21" s="138" t="e">
        <f>OR(#REF!&lt;100000,LEN(#REF!)=5)</f>
        <v>#REF!</v>
      </c>
    </row>
    <row r="22" spans="1:17" s="138" customFormat="1" ht="20.100000000000001" customHeight="1" thickBot="1" x14ac:dyDescent="0.3">
      <c r="A22" s="190" t="s">
        <v>89</v>
      </c>
      <c r="B22" s="191"/>
      <c r="C22" s="192">
        <f>SUM(C11:C21)</f>
        <v>223.70999999999998</v>
      </c>
      <c r="D22" s="192">
        <f>SUM(D11:D21)</f>
        <v>30.51</v>
      </c>
      <c r="E22" s="192">
        <f>SUM(E11:E21)</f>
        <v>193.2</v>
      </c>
      <c r="F22" s="193"/>
      <c r="G22" s="194"/>
      <c r="H22" s="195"/>
      <c r="I22" s="196"/>
      <c r="J22" s="197"/>
      <c r="K22" s="198"/>
      <c r="L22" s="199"/>
    </row>
    <row r="25" spans="1:17" s="200" customFormat="1" ht="15.75" x14ac:dyDescent="0.25">
      <c r="B25" s="201" t="s">
        <v>90</v>
      </c>
      <c r="C25" s="202"/>
    </row>
    <row r="26" spans="1:17" s="200" customFormat="1" ht="15" x14ac:dyDescent="0.2">
      <c r="B26" s="203" t="s">
        <v>51</v>
      </c>
      <c r="C26" s="204" t="s">
        <v>91</v>
      </c>
    </row>
    <row r="27" spans="1:17" s="200" customFormat="1" ht="15" x14ac:dyDescent="0.2">
      <c r="B27" s="203" t="s">
        <v>18</v>
      </c>
      <c r="C27" s="204" t="s">
        <v>92</v>
      </c>
    </row>
    <row r="28" spans="1:17" s="200" customFormat="1" ht="15.75" x14ac:dyDescent="0.25">
      <c r="B28" s="203" t="s">
        <v>27</v>
      </c>
      <c r="C28" s="204" t="s">
        <v>93</v>
      </c>
      <c r="I28" s="242"/>
    </row>
    <row r="29" spans="1:17" s="200" customFormat="1" ht="15" x14ac:dyDescent="0.2">
      <c r="B29" s="203" t="s">
        <v>94</v>
      </c>
      <c r="C29" s="204" t="s">
        <v>95</v>
      </c>
    </row>
    <row r="30" spans="1:17" s="200" customFormat="1" ht="15" x14ac:dyDescent="0.2">
      <c r="B30" s="205" t="s">
        <v>96</v>
      </c>
      <c r="C30" s="206" t="s">
        <v>97</v>
      </c>
    </row>
    <row r="33" spans="2:3" x14ac:dyDescent="0.2">
      <c r="B33" s="207"/>
      <c r="C33" s="207"/>
    </row>
  </sheetData>
  <mergeCells count="16">
    <mergeCell ref="F20:H20"/>
    <mergeCell ref="F21:H21"/>
    <mergeCell ref="A22:B22"/>
    <mergeCell ref="F22:H22"/>
    <mergeCell ref="B25:C25"/>
    <mergeCell ref="B33:C33"/>
    <mergeCell ref="B1:D1"/>
    <mergeCell ref="B2:D2"/>
    <mergeCell ref="A5:L5"/>
    <mergeCell ref="A7:A9"/>
    <mergeCell ref="F7:H7"/>
    <mergeCell ref="I7:I9"/>
    <mergeCell ref="J7:J9"/>
    <mergeCell ref="K7:K9"/>
    <mergeCell ref="L7:L9"/>
    <mergeCell ref="F8:H9"/>
  </mergeCells>
  <conditionalFormatting sqref="A11:A21">
    <cfRule type="expression" dxfId="37" priority="8" stopIfTrue="1">
      <formula>AND(NOT(ISBLANK(C11)),ISBLANK(A11))</formula>
    </cfRule>
  </conditionalFormatting>
  <conditionalFormatting sqref="B11:B21">
    <cfRule type="expression" dxfId="36" priority="7" stopIfTrue="1">
      <formula>AND(NOT(ISBLANK(C11)),ISBLANK(B11))</formula>
    </cfRule>
  </conditionalFormatting>
  <conditionalFormatting sqref="B1:D2">
    <cfRule type="expression" dxfId="35" priority="6" stopIfTrue="1">
      <formula>ISBLANK(B1)</formula>
    </cfRule>
  </conditionalFormatting>
  <conditionalFormatting sqref="C3">
    <cfRule type="expression" dxfId="34" priority="5" stopIfTrue="1">
      <formula>ISBLANK(C3)</formula>
    </cfRule>
  </conditionalFormatting>
  <conditionalFormatting sqref="E3">
    <cfRule type="expression" dxfId="33" priority="1" stopIfTrue="1">
      <formula>ISBLANK(E3)</formula>
    </cfRule>
  </conditionalFormatting>
  <conditionalFormatting sqref="I11:I21">
    <cfRule type="expression" priority="2" stopIfTrue="1">
      <formula>AND(SUM($N11:$R11)&gt;0,NOT(ISBLANK(I11)))</formula>
    </cfRule>
    <cfRule type="expression" dxfId="32" priority="3" stopIfTrue="1">
      <formula>SUM($N11:$R11)&gt;0</formula>
    </cfRule>
  </conditionalFormatting>
  <conditionalFormatting sqref="J11:L11 J12:J13 L12:L13 J14:L21">
    <cfRule type="expression" dxfId="31" priority="4" stopIfTrue="1">
      <formula>AND(NOT(ISBLANK($C11)),ISBLANK(J11))</formula>
    </cfRule>
  </conditionalFormatting>
  <conditionalFormatting sqref="K13">
    <cfRule type="expression" dxfId="30" priority="9" stopIfTrue="1">
      <formula>AND(NOT(ISBLANK($C12)),ISBLANK(K13))</formula>
    </cfRule>
  </conditionalFormatting>
  <dataValidations count="3">
    <dataValidation type="textLength" operator="lessThan" allowBlank="1" showInputMessage="1" showErrorMessage="1" sqref="B2:D2" xr:uid="{ECA3E76A-63D0-474C-9E73-092D8D6901CA}">
      <formula1>250</formula1>
    </dataValidation>
    <dataValidation type="date" allowBlank="1" showInputMessage="1" showErrorMessage="1" sqref="E3 C3" xr:uid="{9FA83B81-F8DC-4AEA-8AD5-E1382C05F51F}">
      <formula1>44938</formula1>
      <formula2>73031</formula2>
    </dataValidation>
    <dataValidation type="list" allowBlank="1" showInputMessage="1" showErrorMessage="1" sqref="B11:B21" xr:uid="{BF8AD6CA-5C74-43E8-B0B5-852EE9621903}">
      <formula1>$B$26:$B$30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9218-FC4E-4EFC-8EDF-FF2DFD15993E}">
  <sheetPr>
    <pageSetUpPr fitToPage="1"/>
  </sheetPr>
  <dimension ref="A1:X33"/>
  <sheetViews>
    <sheetView zoomScale="90" workbookViewId="0">
      <selection activeCell="A11" sqref="A11"/>
    </sheetView>
  </sheetViews>
  <sheetFormatPr defaultColWidth="9.140625" defaultRowHeight="12.75" outlineLevelCol="1" x14ac:dyDescent="0.2"/>
  <cols>
    <col min="1" max="1" width="20.7109375" style="208" customWidth="1"/>
    <col min="2" max="2" width="10.7109375" style="208" customWidth="1"/>
    <col min="3" max="3" width="22.7109375" style="208" customWidth="1"/>
    <col min="4" max="5" width="20.7109375" style="208" customWidth="1"/>
    <col min="6" max="6" width="8.42578125" style="208" customWidth="1"/>
    <col min="7" max="7" width="9" style="208" customWidth="1"/>
    <col min="8" max="8" width="11.7109375" style="208" bestFit="1" customWidth="1"/>
    <col min="9" max="9" width="29.7109375" style="208" customWidth="1"/>
    <col min="10" max="10" width="60.42578125" style="208" bestFit="1" customWidth="1"/>
    <col min="11" max="11" width="27.42578125" style="208" customWidth="1"/>
    <col min="12" max="12" width="36.42578125" style="208" bestFit="1" customWidth="1"/>
    <col min="13" max="13" width="9.140625" style="208"/>
    <col min="14" max="17" width="0" style="208" hidden="1" customWidth="1" outlineLevel="1"/>
    <col min="18" max="18" width="9.140625" style="208" collapsed="1"/>
    <col min="19" max="16384" width="9.140625" style="208"/>
  </cols>
  <sheetData>
    <row r="1" spans="1:24" s="138" customFormat="1" ht="36.75" customHeight="1" x14ac:dyDescent="0.25">
      <c r="A1" s="133" t="s">
        <v>66</v>
      </c>
      <c r="B1" s="134" t="s">
        <v>67</v>
      </c>
      <c r="C1" s="135"/>
      <c r="D1" s="135"/>
      <c r="E1" s="136"/>
      <c r="F1" s="136"/>
      <c r="G1" s="136"/>
      <c r="H1" s="136"/>
      <c r="I1" s="136"/>
      <c r="J1" s="137"/>
      <c r="K1" s="137"/>
      <c r="L1" s="137"/>
    </row>
    <row r="2" spans="1:24" s="138" customFormat="1" ht="36.75" customHeight="1" x14ac:dyDescent="0.25">
      <c r="A2" s="139" t="s">
        <v>68</v>
      </c>
      <c r="B2" s="134"/>
      <c r="C2" s="135"/>
      <c r="D2" s="135"/>
      <c r="E2" s="140"/>
      <c r="F2" s="140"/>
      <c r="G2" s="140"/>
      <c r="H2" s="140"/>
      <c r="I2" s="140"/>
    </row>
    <row r="3" spans="1:24" s="138" customFormat="1" ht="36" customHeight="1" x14ac:dyDescent="0.25">
      <c r="A3" s="141" t="s">
        <v>69</v>
      </c>
      <c r="B3" s="142" t="s">
        <v>70</v>
      </c>
      <c r="C3" s="143">
        <v>45272</v>
      </c>
      <c r="D3" s="142" t="s">
        <v>71</v>
      </c>
      <c r="E3" s="143">
        <v>45302</v>
      </c>
      <c r="F3" s="144"/>
    </row>
    <row r="4" spans="1:24" s="138" customFormat="1" ht="21.75" customHeight="1" thickBot="1" x14ac:dyDescent="0.3">
      <c r="A4" s="145"/>
      <c r="B4" s="145"/>
      <c r="C4" s="145"/>
      <c r="D4" s="145"/>
      <c r="E4" s="145"/>
      <c r="F4" s="146"/>
      <c r="G4" s="146"/>
      <c r="H4" s="146"/>
      <c r="I4" s="145"/>
      <c r="J4" s="145"/>
      <c r="K4" s="145"/>
    </row>
    <row r="5" spans="1:24" s="138" customFormat="1" ht="36" customHeight="1" thickBot="1" x14ac:dyDescent="0.3">
      <c r="A5" s="147" t="s">
        <v>72</v>
      </c>
      <c r="B5" s="148"/>
      <c r="C5" s="148"/>
      <c r="D5" s="148"/>
      <c r="E5" s="148"/>
      <c r="F5" s="148"/>
      <c r="G5" s="148"/>
      <c r="H5" s="148"/>
      <c r="I5" s="148"/>
      <c r="J5" s="148"/>
      <c r="K5" s="148"/>
      <c r="L5" s="149"/>
    </row>
    <row r="6" spans="1:24" s="138" customFormat="1" ht="21.75" customHeight="1" x14ac:dyDescent="0.25">
      <c r="A6" s="145"/>
      <c r="B6" s="145"/>
      <c r="C6" s="145"/>
      <c r="D6" s="145"/>
      <c r="E6" s="145"/>
      <c r="F6" s="146"/>
      <c r="G6" s="146"/>
      <c r="H6" s="146"/>
      <c r="I6" s="145"/>
      <c r="J6" s="145"/>
      <c r="K6" s="145"/>
      <c r="L6" s="150"/>
    </row>
    <row r="7" spans="1:24" s="138" customFormat="1" ht="18" x14ac:dyDescent="0.25">
      <c r="A7" s="151" t="s">
        <v>73</v>
      </c>
      <c r="B7" s="152" t="s">
        <v>74</v>
      </c>
      <c r="C7" s="152" t="s">
        <v>75</v>
      </c>
      <c r="D7" s="152" t="s">
        <v>74</v>
      </c>
      <c r="E7" s="152" t="s">
        <v>76</v>
      </c>
      <c r="F7" s="153" t="s">
        <v>77</v>
      </c>
      <c r="G7" s="154"/>
      <c r="H7" s="155"/>
      <c r="I7" s="156" t="s">
        <v>78</v>
      </c>
      <c r="J7" s="156" t="s">
        <v>79</v>
      </c>
      <c r="K7" s="157" t="s">
        <v>80</v>
      </c>
      <c r="L7" s="158" t="s">
        <v>81</v>
      </c>
      <c r="M7" s="159"/>
      <c r="N7" s="159"/>
      <c r="O7" s="159"/>
      <c r="P7" s="159"/>
      <c r="Q7" s="159"/>
      <c r="R7" s="159"/>
      <c r="S7" s="159"/>
      <c r="T7" s="159"/>
      <c r="U7" s="159"/>
      <c r="V7" s="159"/>
      <c r="W7" s="159"/>
      <c r="X7" s="159"/>
    </row>
    <row r="8" spans="1:24" s="138" customFormat="1" ht="18" x14ac:dyDescent="0.25">
      <c r="A8" s="160"/>
      <c r="B8" s="161" t="s">
        <v>82</v>
      </c>
      <c r="C8" s="161" t="s">
        <v>40</v>
      </c>
      <c r="D8" s="161" t="s">
        <v>40</v>
      </c>
      <c r="E8" s="161" t="s">
        <v>40</v>
      </c>
      <c r="F8" s="162" t="s">
        <v>83</v>
      </c>
      <c r="G8" s="163"/>
      <c r="H8" s="164"/>
      <c r="I8" s="165"/>
      <c r="J8" s="165"/>
      <c r="K8" s="166"/>
      <c r="L8" s="167"/>
      <c r="M8" s="159"/>
      <c r="N8" s="159"/>
      <c r="O8" s="159"/>
      <c r="P8" s="159"/>
      <c r="Q8" s="159"/>
      <c r="R8" s="159"/>
      <c r="S8" s="159"/>
      <c r="T8" s="159"/>
      <c r="U8" s="159"/>
      <c r="V8" s="159"/>
      <c r="W8" s="159"/>
      <c r="X8" s="159"/>
    </row>
    <row r="9" spans="1:24" s="138" customFormat="1" ht="32.25" customHeight="1" x14ac:dyDescent="0.25">
      <c r="A9" s="168"/>
      <c r="B9" s="169"/>
      <c r="C9" s="169" t="s">
        <v>84</v>
      </c>
      <c r="D9" s="169" t="s">
        <v>84</v>
      </c>
      <c r="E9" s="169" t="s">
        <v>84</v>
      </c>
      <c r="F9" s="170"/>
      <c r="G9" s="171"/>
      <c r="H9" s="172"/>
      <c r="I9" s="173"/>
      <c r="J9" s="173"/>
      <c r="K9" s="174"/>
      <c r="L9" s="175"/>
    </row>
    <row r="10" spans="1:24" s="138" customFormat="1" ht="0.75" customHeight="1" x14ac:dyDescent="0.25">
      <c r="A10" s="176"/>
      <c r="B10" s="169"/>
      <c r="C10" s="169"/>
      <c r="D10" s="169"/>
      <c r="E10" s="169"/>
      <c r="F10" s="169"/>
      <c r="G10" s="169"/>
      <c r="H10" s="169"/>
      <c r="I10" s="169"/>
      <c r="J10" s="177"/>
      <c r="K10" s="178"/>
      <c r="L10" s="178"/>
    </row>
    <row r="11" spans="1:24" s="138" customFormat="1" ht="20.100000000000001" customHeight="1" x14ac:dyDescent="0.3">
      <c r="A11" s="209">
        <v>45272</v>
      </c>
      <c r="B11" s="180" t="s">
        <v>27</v>
      </c>
      <c r="C11" s="211">
        <v>545.61</v>
      </c>
      <c r="D11" s="211">
        <v>90.92</v>
      </c>
      <c r="E11" s="211">
        <v>454.69</v>
      </c>
      <c r="F11" s="182" t="s">
        <v>154</v>
      </c>
      <c r="G11" s="183" t="s">
        <v>155</v>
      </c>
      <c r="H11" s="184">
        <v>37011</v>
      </c>
      <c r="I11" s="185" t="s">
        <v>156</v>
      </c>
      <c r="J11" s="186" t="s">
        <v>157</v>
      </c>
      <c r="K11" s="232" t="s">
        <v>158</v>
      </c>
      <c r="L11" s="232" t="s">
        <v>159</v>
      </c>
      <c r="N11" s="138" t="b">
        <f>OR(F11&lt;100,LEN(F11)=2)</f>
        <v>0</v>
      </c>
      <c r="O11" s="138" t="b">
        <f>OR(G11&lt;1000,LEN(G11)=3)</f>
        <v>0</v>
      </c>
      <c r="P11" s="138" t="b">
        <f>IF(H11&lt;1000,TRUE)</f>
        <v>0</v>
      </c>
      <c r="Q11" s="138" t="e">
        <f>OR(#REF!&lt;100000,LEN(#REF!)=5)</f>
        <v>#REF!</v>
      </c>
    </row>
    <row r="12" spans="1:24" s="138" customFormat="1" ht="20.100000000000001" customHeight="1" x14ac:dyDescent="0.3">
      <c r="A12" s="209">
        <v>45294</v>
      </c>
      <c r="B12" s="180" t="s">
        <v>27</v>
      </c>
      <c r="C12" s="211">
        <v>251.63</v>
      </c>
      <c r="D12" s="211">
        <v>41.93</v>
      </c>
      <c r="E12" s="211">
        <v>209.7</v>
      </c>
      <c r="F12" s="182" t="s">
        <v>154</v>
      </c>
      <c r="G12" s="183" t="s">
        <v>155</v>
      </c>
      <c r="H12" s="184">
        <v>37011</v>
      </c>
      <c r="I12" s="185" t="s">
        <v>156</v>
      </c>
      <c r="J12" s="186" t="s">
        <v>157</v>
      </c>
      <c r="K12" s="232" t="s">
        <v>158</v>
      </c>
      <c r="L12" s="232" t="s">
        <v>159</v>
      </c>
    </row>
    <row r="13" spans="1:24" s="138" customFormat="1" ht="20.100000000000001" customHeight="1" x14ac:dyDescent="0.3">
      <c r="A13" s="209">
        <v>45299</v>
      </c>
      <c r="B13" s="180" t="s">
        <v>27</v>
      </c>
      <c r="C13" s="211">
        <v>676.66</v>
      </c>
      <c r="D13" s="211">
        <v>112.75</v>
      </c>
      <c r="E13" s="211">
        <v>563.91</v>
      </c>
      <c r="F13" s="182" t="s">
        <v>154</v>
      </c>
      <c r="G13" s="183" t="s">
        <v>155</v>
      </c>
      <c r="H13" s="184">
        <v>37011</v>
      </c>
      <c r="I13" s="185" t="s">
        <v>156</v>
      </c>
      <c r="J13" s="186" t="s">
        <v>157</v>
      </c>
      <c r="K13" s="232" t="s">
        <v>158</v>
      </c>
      <c r="L13" s="232" t="s">
        <v>159</v>
      </c>
    </row>
    <row r="14" spans="1:24" s="138" customFormat="1" ht="20.100000000000001" customHeight="1" x14ac:dyDescent="0.3">
      <c r="A14" s="209"/>
      <c r="B14" s="180"/>
      <c r="C14" s="211"/>
      <c r="D14" s="211"/>
      <c r="E14" s="211"/>
      <c r="F14" s="182"/>
      <c r="G14" s="183"/>
      <c r="H14" s="184"/>
      <c r="I14" s="185"/>
      <c r="J14" s="186"/>
      <c r="K14" s="232"/>
      <c r="L14" s="232"/>
    </row>
    <row r="15" spans="1:24" s="138" customFormat="1" ht="20.100000000000001" customHeight="1" x14ac:dyDescent="0.3">
      <c r="A15" s="209"/>
      <c r="B15" s="180"/>
      <c r="C15" s="211"/>
      <c r="D15" s="211"/>
      <c r="E15" s="211"/>
      <c r="F15" s="182"/>
      <c r="G15" s="183"/>
      <c r="H15" s="184"/>
      <c r="I15" s="185"/>
      <c r="J15" s="186"/>
      <c r="K15" s="232"/>
      <c r="L15" s="232"/>
    </row>
    <row r="16" spans="1:24" s="138" customFormat="1" ht="20.100000000000001" customHeight="1" x14ac:dyDescent="0.3">
      <c r="A16" s="209"/>
      <c r="B16" s="180"/>
      <c r="C16" s="211"/>
      <c r="D16" s="211"/>
      <c r="E16" s="211"/>
      <c r="F16" s="182"/>
      <c r="G16" s="183"/>
      <c r="H16" s="184"/>
      <c r="I16" s="185"/>
      <c r="J16" s="186"/>
      <c r="K16" s="232"/>
      <c r="L16" s="232"/>
    </row>
    <row r="17" spans="1:17" s="138" customFormat="1" ht="20.100000000000001" customHeight="1" x14ac:dyDescent="0.3">
      <c r="A17" s="209"/>
      <c r="B17" s="180"/>
      <c r="C17" s="211"/>
      <c r="D17" s="211"/>
      <c r="E17" s="211"/>
      <c r="F17" s="182"/>
      <c r="G17" s="183"/>
      <c r="H17" s="184"/>
      <c r="I17" s="185"/>
      <c r="J17" s="186"/>
      <c r="K17" s="232"/>
      <c r="L17" s="232"/>
    </row>
    <row r="18" spans="1:17" s="138" customFormat="1" ht="20.100000000000001" customHeight="1" x14ac:dyDescent="0.3">
      <c r="A18" s="209"/>
      <c r="B18" s="180"/>
      <c r="C18" s="211"/>
      <c r="D18" s="211"/>
      <c r="E18" s="211"/>
      <c r="F18" s="182"/>
      <c r="G18" s="183"/>
      <c r="H18" s="184"/>
      <c r="I18" s="185"/>
      <c r="J18" s="186"/>
      <c r="K18" s="232"/>
      <c r="L18" s="232"/>
    </row>
    <row r="19" spans="1:17" s="138" customFormat="1" ht="20.100000000000001" customHeight="1" x14ac:dyDescent="0.3">
      <c r="A19" s="209"/>
      <c r="B19" s="180"/>
      <c r="C19" s="211"/>
      <c r="D19" s="211"/>
      <c r="E19" s="211"/>
      <c r="F19" s="182"/>
      <c r="G19" s="183"/>
      <c r="H19" s="184"/>
      <c r="I19" s="185"/>
      <c r="J19" s="186"/>
      <c r="K19" s="232"/>
      <c r="L19" s="232"/>
    </row>
    <row r="20" spans="1:17" s="138" customFormat="1" ht="20.100000000000001" customHeight="1" x14ac:dyDescent="0.3">
      <c r="A20" s="209"/>
      <c r="B20" s="180"/>
      <c r="C20" s="211"/>
      <c r="D20" s="211"/>
      <c r="E20" s="211"/>
      <c r="F20" s="187"/>
      <c r="G20" s="188"/>
      <c r="H20" s="189"/>
      <c r="I20" s="185"/>
      <c r="J20" s="186"/>
      <c r="K20" s="232"/>
      <c r="L20" s="232"/>
      <c r="N20" s="138" t="b">
        <f>OR(F20&lt;100,LEN(F20)=2)</f>
        <v>1</v>
      </c>
      <c r="O20" s="138" t="b">
        <f>OR(G20&lt;1000,LEN(G20)=3)</f>
        <v>1</v>
      </c>
      <c r="P20" s="138" t="b">
        <f>IF(H20&lt;1000,TRUE)</f>
        <v>1</v>
      </c>
      <c r="Q20" s="138" t="e">
        <f>OR(#REF!&lt;100000,LEN(#REF!)=5)</f>
        <v>#REF!</v>
      </c>
    </row>
    <row r="21" spans="1:17" s="138" customFormat="1" ht="20.100000000000001" customHeight="1" x14ac:dyDescent="0.3">
      <c r="A21" s="209"/>
      <c r="B21" s="180"/>
      <c r="C21" s="211"/>
      <c r="D21" s="211"/>
      <c r="E21" s="211"/>
      <c r="F21" s="187"/>
      <c r="G21" s="188"/>
      <c r="H21" s="189"/>
      <c r="I21" s="185"/>
      <c r="J21" s="186"/>
      <c r="K21" s="232"/>
      <c r="L21" s="232"/>
      <c r="N21" s="138" t="b">
        <f>OR(F21&lt;100,LEN(F21)=2)</f>
        <v>1</v>
      </c>
      <c r="O21" s="138" t="b">
        <f>OR(G21&lt;1000,LEN(G21)=3)</f>
        <v>1</v>
      </c>
      <c r="P21" s="138" t="b">
        <f>IF(H21&lt;1000,TRUE)</f>
        <v>1</v>
      </c>
      <c r="Q21" s="138" t="e">
        <f>OR(#REF!&lt;100000,LEN(#REF!)=5)</f>
        <v>#REF!</v>
      </c>
    </row>
    <row r="22" spans="1:17" s="138" customFormat="1" ht="20.100000000000001" customHeight="1" thickBot="1" x14ac:dyDescent="0.3">
      <c r="A22" s="190" t="s">
        <v>89</v>
      </c>
      <c r="B22" s="191"/>
      <c r="C22" s="192">
        <f>SUM(C11:C21)</f>
        <v>1473.9</v>
      </c>
      <c r="D22" s="192">
        <f>SUM(D11:D21)</f>
        <v>245.6</v>
      </c>
      <c r="E22" s="192">
        <f>SUM(E11:E21)</f>
        <v>1228.3</v>
      </c>
      <c r="F22" s="193"/>
      <c r="G22" s="194"/>
      <c r="H22" s="195"/>
      <c r="I22" s="196"/>
      <c r="J22" s="197"/>
      <c r="K22" s="198"/>
      <c r="L22" s="199"/>
    </row>
    <row r="25" spans="1:17" s="200" customFormat="1" ht="15.75" x14ac:dyDescent="0.25">
      <c r="B25" s="201" t="s">
        <v>90</v>
      </c>
      <c r="C25" s="202"/>
    </row>
    <row r="26" spans="1:17" s="200" customFormat="1" ht="15" x14ac:dyDescent="0.2">
      <c r="B26" s="203" t="s">
        <v>51</v>
      </c>
      <c r="C26" s="204" t="s">
        <v>91</v>
      </c>
    </row>
    <row r="27" spans="1:17" s="200" customFormat="1" ht="15" x14ac:dyDescent="0.2">
      <c r="B27" s="203" t="s">
        <v>18</v>
      </c>
      <c r="C27" s="204" t="s">
        <v>92</v>
      </c>
    </row>
    <row r="28" spans="1:17" s="200" customFormat="1" ht="15" x14ac:dyDescent="0.2">
      <c r="B28" s="203" t="s">
        <v>27</v>
      </c>
      <c r="C28" s="204" t="s">
        <v>93</v>
      </c>
    </row>
    <row r="29" spans="1:17" s="200" customFormat="1" ht="15" x14ac:dyDescent="0.2">
      <c r="B29" s="203" t="s">
        <v>94</v>
      </c>
      <c r="C29" s="204" t="s">
        <v>95</v>
      </c>
    </row>
    <row r="30" spans="1:17" s="200" customFormat="1" ht="15" x14ac:dyDescent="0.2">
      <c r="B30" s="205" t="s">
        <v>96</v>
      </c>
      <c r="C30" s="206" t="s">
        <v>97</v>
      </c>
    </row>
    <row r="33" spans="2:3" x14ac:dyDescent="0.2">
      <c r="B33" s="207"/>
      <c r="C33" s="207"/>
    </row>
  </sheetData>
  <mergeCells count="16">
    <mergeCell ref="F20:H20"/>
    <mergeCell ref="F21:H21"/>
    <mergeCell ref="A22:B22"/>
    <mergeCell ref="F22:H22"/>
    <mergeCell ref="B25:C25"/>
    <mergeCell ref="B33:C33"/>
    <mergeCell ref="B1:D1"/>
    <mergeCell ref="B2:D2"/>
    <mergeCell ref="A5:L5"/>
    <mergeCell ref="A7:A9"/>
    <mergeCell ref="F7:H7"/>
    <mergeCell ref="I7:I9"/>
    <mergeCell ref="J7:J9"/>
    <mergeCell ref="K7:K9"/>
    <mergeCell ref="L7:L9"/>
    <mergeCell ref="F8:H9"/>
  </mergeCells>
  <conditionalFormatting sqref="A11:A21">
    <cfRule type="expression" dxfId="66" priority="8" stopIfTrue="1">
      <formula>AND(NOT(ISBLANK(C11)),ISBLANK(A11))</formula>
    </cfRule>
  </conditionalFormatting>
  <conditionalFormatting sqref="B11:B21">
    <cfRule type="expression" dxfId="65" priority="7" stopIfTrue="1">
      <formula>AND(NOT(ISBLANK(C11)),ISBLANK(B11))</formula>
    </cfRule>
  </conditionalFormatting>
  <conditionalFormatting sqref="B1:D2">
    <cfRule type="expression" dxfId="64" priority="6" stopIfTrue="1">
      <formula>ISBLANK(B1)</formula>
    </cfRule>
  </conditionalFormatting>
  <conditionalFormatting sqref="C3">
    <cfRule type="expression" dxfId="63" priority="5" stopIfTrue="1">
      <formula>ISBLANK(C3)</formula>
    </cfRule>
  </conditionalFormatting>
  <conditionalFormatting sqref="E3">
    <cfRule type="expression" dxfId="62" priority="1" stopIfTrue="1">
      <formula>ISBLANK(E3)</formula>
    </cfRule>
  </conditionalFormatting>
  <conditionalFormatting sqref="I11:I21">
    <cfRule type="expression" priority="2" stopIfTrue="1">
      <formula>AND(SUM($N11:$R11)&gt;0,NOT(ISBLANK(I11)))</formula>
    </cfRule>
    <cfRule type="expression" dxfId="61" priority="3" stopIfTrue="1">
      <formula>SUM($N11:$R11)&gt;0</formula>
    </cfRule>
  </conditionalFormatting>
  <conditionalFormatting sqref="J11:L21">
    <cfRule type="expression" dxfId="60" priority="4" stopIfTrue="1">
      <formula>AND(NOT(ISBLANK($C11)),ISBLANK(J11))</formula>
    </cfRule>
  </conditionalFormatting>
  <dataValidations count="3">
    <dataValidation type="textLength" operator="lessThan" allowBlank="1" showInputMessage="1" showErrorMessage="1" sqref="B2:D2" xr:uid="{A81FBD27-16F6-4A08-A74C-239920FEEB92}">
      <formula1>250</formula1>
    </dataValidation>
    <dataValidation type="date" allowBlank="1" showInputMessage="1" showErrorMessage="1" sqref="E3 C3" xr:uid="{52FA5735-6813-4B40-85A5-024C3B99F05E}">
      <formula1>44938</formula1>
      <formula2>73031</formula2>
    </dataValidation>
    <dataValidation type="list" allowBlank="1" showInputMessage="1" showErrorMessage="1" sqref="B11:B21" xr:uid="{A06885E2-EE57-4668-9D3A-55465DB4DBF6}">
      <formula1>$B$26:$B$30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A1730-375E-4D46-9D29-EDD4E844A33E}">
  <sheetPr>
    <pageSetUpPr fitToPage="1"/>
  </sheetPr>
  <dimension ref="A1:X33"/>
  <sheetViews>
    <sheetView zoomScale="90" workbookViewId="0">
      <selection activeCell="A2" sqref="A2"/>
    </sheetView>
  </sheetViews>
  <sheetFormatPr defaultColWidth="9.140625" defaultRowHeight="12.75" outlineLevelCol="1" x14ac:dyDescent="0.2"/>
  <cols>
    <col min="1" max="1" width="20.7109375" style="208" customWidth="1"/>
    <col min="2" max="2" width="10.7109375" style="208" customWidth="1"/>
    <col min="3" max="3" width="22.7109375" style="208" customWidth="1"/>
    <col min="4" max="5" width="20.7109375" style="208" customWidth="1"/>
    <col min="6" max="6" width="8.42578125" style="208" customWidth="1"/>
    <col min="7" max="7" width="9" style="208" customWidth="1"/>
    <col min="8" max="8" width="11.7109375" style="208" bestFit="1" customWidth="1"/>
    <col min="9" max="9" width="29.7109375" style="208" customWidth="1"/>
    <col min="10" max="10" width="60.42578125" style="208" bestFit="1" customWidth="1"/>
    <col min="11" max="11" width="27.42578125" style="208" customWidth="1"/>
    <col min="12" max="12" width="36.42578125" style="208" bestFit="1" customWidth="1"/>
    <col min="13" max="13" width="9.140625" style="208"/>
    <col min="14" max="17" width="0" style="208" hidden="1" customWidth="1" outlineLevel="1"/>
    <col min="18" max="18" width="9.140625" style="208" collapsed="1"/>
    <col min="19" max="16384" width="9.140625" style="208"/>
  </cols>
  <sheetData>
    <row r="1" spans="1:24" s="138" customFormat="1" ht="36.75" customHeight="1" x14ac:dyDescent="0.25">
      <c r="A1" s="133" t="s">
        <v>66</v>
      </c>
      <c r="B1" s="134" t="s">
        <v>67</v>
      </c>
      <c r="C1" s="135"/>
      <c r="D1" s="135"/>
      <c r="E1" s="136"/>
      <c r="F1" s="136"/>
      <c r="G1" s="136"/>
      <c r="H1" s="136"/>
      <c r="I1" s="136"/>
      <c r="J1" s="137"/>
      <c r="K1" s="137"/>
      <c r="L1" s="137"/>
    </row>
    <row r="2" spans="1:24" s="138" customFormat="1" ht="36.75" customHeight="1" x14ac:dyDescent="0.25">
      <c r="A2" s="139" t="s">
        <v>68</v>
      </c>
      <c r="B2" s="134"/>
      <c r="C2" s="135"/>
      <c r="D2" s="135"/>
      <c r="E2" s="140"/>
      <c r="F2" s="140"/>
      <c r="G2" s="140"/>
      <c r="H2" s="140"/>
      <c r="I2" s="140"/>
    </row>
    <row r="3" spans="1:24" s="138" customFormat="1" ht="36" customHeight="1" x14ac:dyDescent="0.25">
      <c r="A3" s="141" t="s">
        <v>69</v>
      </c>
      <c r="B3" s="142" t="s">
        <v>70</v>
      </c>
      <c r="C3" s="143">
        <v>45279</v>
      </c>
      <c r="D3" s="142" t="s">
        <v>71</v>
      </c>
      <c r="E3" s="143">
        <v>45296</v>
      </c>
      <c r="F3" s="144"/>
    </row>
    <row r="4" spans="1:24" s="138" customFormat="1" ht="21.75" customHeight="1" thickBot="1" x14ac:dyDescent="0.3">
      <c r="A4" s="145"/>
      <c r="B4" s="145"/>
      <c r="C4" s="145"/>
      <c r="D4" s="145"/>
      <c r="E4" s="145"/>
      <c r="F4" s="146"/>
      <c r="G4" s="146"/>
      <c r="H4" s="146"/>
      <c r="I4" s="145"/>
      <c r="J4" s="145"/>
      <c r="K4" s="145"/>
    </row>
    <row r="5" spans="1:24" s="138" customFormat="1" ht="36" customHeight="1" thickBot="1" x14ac:dyDescent="0.3">
      <c r="A5" s="147" t="s">
        <v>72</v>
      </c>
      <c r="B5" s="148"/>
      <c r="C5" s="148"/>
      <c r="D5" s="148"/>
      <c r="E5" s="148"/>
      <c r="F5" s="148"/>
      <c r="G5" s="148"/>
      <c r="H5" s="148"/>
      <c r="I5" s="148"/>
      <c r="J5" s="148"/>
      <c r="K5" s="148"/>
      <c r="L5" s="149"/>
    </row>
    <row r="6" spans="1:24" s="138" customFormat="1" ht="21.75" customHeight="1" x14ac:dyDescent="0.25">
      <c r="A6" s="145"/>
      <c r="B6" s="145"/>
      <c r="C6" s="145"/>
      <c r="D6" s="145"/>
      <c r="E6" s="145"/>
      <c r="F6" s="146"/>
      <c r="G6" s="146"/>
      <c r="H6" s="146"/>
      <c r="I6" s="145"/>
      <c r="J6" s="145"/>
      <c r="K6" s="145"/>
      <c r="L6" s="150"/>
    </row>
    <row r="7" spans="1:24" s="138" customFormat="1" ht="18" x14ac:dyDescent="0.25">
      <c r="A7" s="151" t="s">
        <v>73</v>
      </c>
      <c r="B7" s="152" t="s">
        <v>74</v>
      </c>
      <c r="C7" s="152" t="s">
        <v>75</v>
      </c>
      <c r="D7" s="152" t="s">
        <v>74</v>
      </c>
      <c r="E7" s="152" t="s">
        <v>76</v>
      </c>
      <c r="F7" s="153" t="s">
        <v>77</v>
      </c>
      <c r="G7" s="154"/>
      <c r="H7" s="155"/>
      <c r="I7" s="156" t="s">
        <v>78</v>
      </c>
      <c r="J7" s="156" t="s">
        <v>79</v>
      </c>
      <c r="K7" s="157" t="s">
        <v>80</v>
      </c>
      <c r="L7" s="158" t="s">
        <v>81</v>
      </c>
      <c r="M7" s="159"/>
      <c r="N7" s="159"/>
      <c r="O7" s="159"/>
      <c r="P7" s="159"/>
      <c r="Q7" s="159"/>
      <c r="R7" s="159"/>
      <c r="S7" s="159"/>
      <c r="T7" s="159"/>
      <c r="U7" s="159"/>
      <c r="V7" s="159"/>
      <c r="W7" s="159"/>
      <c r="X7" s="159"/>
    </row>
    <row r="8" spans="1:24" s="138" customFormat="1" ht="18" x14ac:dyDescent="0.25">
      <c r="A8" s="160"/>
      <c r="B8" s="161" t="s">
        <v>82</v>
      </c>
      <c r="C8" s="161" t="s">
        <v>40</v>
      </c>
      <c r="D8" s="161" t="s">
        <v>40</v>
      </c>
      <c r="E8" s="161" t="s">
        <v>40</v>
      </c>
      <c r="F8" s="162" t="s">
        <v>83</v>
      </c>
      <c r="G8" s="163"/>
      <c r="H8" s="164"/>
      <c r="I8" s="165"/>
      <c r="J8" s="165"/>
      <c r="K8" s="166"/>
      <c r="L8" s="167"/>
      <c r="M8" s="159"/>
      <c r="N8" s="159"/>
      <c r="O8" s="159"/>
      <c r="P8" s="159"/>
      <c r="Q8" s="159"/>
      <c r="R8" s="159"/>
      <c r="S8" s="159"/>
      <c r="T8" s="159"/>
      <c r="U8" s="159"/>
      <c r="V8" s="159"/>
      <c r="W8" s="159"/>
      <c r="X8" s="159"/>
    </row>
    <row r="9" spans="1:24" s="138" customFormat="1" ht="32.25" customHeight="1" x14ac:dyDescent="0.25">
      <c r="A9" s="168"/>
      <c r="B9" s="169"/>
      <c r="C9" s="169" t="s">
        <v>84</v>
      </c>
      <c r="D9" s="169" t="s">
        <v>84</v>
      </c>
      <c r="E9" s="169" t="s">
        <v>84</v>
      </c>
      <c r="F9" s="170"/>
      <c r="G9" s="171"/>
      <c r="H9" s="172"/>
      <c r="I9" s="173"/>
      <c r="J9" s="173"/>
      <c r="K9" s="174"/>
      <c r="L9" s="175"/>
    </row>
    <row r="10" spans="1:24" s="138" customFormat="1" ht="0.75" customHeight="1" x14ac:dyDescent="0.25">
      <c r="A10" s="176"/>
      <c r="B10" s="169"/>
      <c r="C10" s="169"/>
      <c r="D10" s="169"/>
      <c r="E10" s="169"/>
      <c r="F10" s="169"/>
      <c r="G10" s="169"/>
      <c r="H10" s="169"/>
      <c r="I10" s="169"/>
      <c r="J10" s="177"/>
      <c r="K10" s="178"/>
      <c r="L10" s="178"/>
    </row>
    <row r="11" spans="1:24" s="138" customFormat="1" ht="20.100000000000001" customHeight="1" x14ac:dyDescent="0.3">
      <c r="A11" s="209">
        <v>45279</v>
      </c>
      <c r="B11" s="180" t="s">
        <v>96</v>
      </c>
      <c r="C11" s="211">
        <v>4.6500000000000004</v>
      </c>
      <c r="D11" s="211">
        <v>0</v>
      </c>
      <c r="E11" s="211">
        <v>4.6500000000000004</v>
      </c>
      <c r="F11" s="187" t="s">
        <v>160</v>
      </c>
      <c r="G11" s="188"/>
      <c r="H11" s="189"/>
      <c r="I11" s="185" t="s">
        <v>161</v>
      </c>
      <c r="J11" s="186" t="s">
        <v>162</v>
      </c>
      <c r="K11" s="232" t="s">
        <v>163</v>
      </c>
      <c r="L11" s="232" t="s">
        <v>164</v>
      </c>
      <c r="N11" s="138" t="b">
        <f>OR(F11&lt;100,LEN(F11)=2)</f>
        <v>0</v>
      </c>
      <c r="O11" s="138" t="b">
        <f>OR(G11&lt;1000,LEN(G11)=3)</f>
        <v>1</v>
      </c>
      <c r="P11" s="138" t="b">
        <f>IF(H11&lt;1000,TRUE)</f>
        <v>1</v>
      </c>
      <c r="Q11" s="138" t="e">
        <f>OR(#REF!&lt;100000,LEN(#REF!)=5)</f>
        <v>#REF!</v>
      </c>
    </row>
    <row r="12" spans="1:24" s="138" customFormat="1" ht="20.100000000000001" customHeight="1" x14ac:dyDescent="0.3">
      <c r="A12" s="209">
        <v>45281</v>
      </c>
      <c r="B12" s="180" t="s">
        <v>27</v>
      </c>
      <c r="C12" s="211">
        <v>10.55</v>
      </c>
      <c r="D12" s="211">
        <v>1.76</v>
      </c>
      <c r="E12" s="211">
        <v>8.7899999999999991</v>
      </c>
      <c r="F12" s="182"/>
      <c r="G12" s="183" t="s">
        <v>160</v>
      </c>
      <c r="H12" s="184"/>
      <c r="I12" s="185" t="s">
        <v>161</v>
      </c>
      <c r="J12" s="186" t="s">
        <v>165</v>
      </c>
      <c r="K12" s="232" t="s">
        <v>166</v>
      </c>
      <c r="L12" s="232" t="s">
        <v>167</v>
      </c>
    </row>
    <row r="13" spans="1:24" s="138" customFormat="1" ht="20.100000000000001" customHeight="1" x14ac:dyDescent="0.3">
      <c r="A13" s="209">
        <v>45296</v>
      </c>
      <c r="B13" s="180" t="s">
        <v>27</v>
      </c>
      <c r="C13" s="211">
        <v>2.74</v>
      </c>
      <c r="D13" s="211">
        <v>0.46</v>
      </c>
      <c r="E13" s="211">
        <v>2.2799999999999998</v>
      </c>
      <c r="F13" s="182"/>
      <c r="G13" s="183" t="s">
        <v>160</v>
      </c>
      <c r="H13" s="184"/>
      <c r="I13" s="185" t="s">
        <v>161</v>
      </c>
      <c r="J13" s="186" t="s">
        <v>168</v>
      </c>
      <c r="K13" s="232" t="s">
        <v>169</v>
      </c>
      <c r="L13" s="232" t="s">
        <v>167</v>
      </c>
    </row>
    <row r="14" spans="1:24" s="138" customFormat="1" ht="20.100000000000001" customHeight="1" x14ac:dyDescent="0.3">
      <c r="A14" s="209"/>
      <c r="B14" s="180"/>
      <c r="C14" s="211"/>
      <c r="D14" s="211"/>
      <c r="E14" s="211"/>
      <c r="F14" s="182"/>
      <c r="G14" s="183"/>
      <c r="H14" s="184"/>
      <c r="I14" s="185"/>
      <c r="J14" s="186"/>
      <c r="K14" s="232"/>
      <c r="L14" s="232"/>
    </row>
    <row r="15" spans="1:24" s="138" customFormat="1" ht="20.100000000000001" customHeight="1" x14ac:dyDescent="0.3">
      <c r="A15" s="209"/>
      <c r="B15" s="180"/>
      <c r="C15" s="211"/>
      <c r="D15" s="211"/>
      <c r="E15" s="211"/>
      <c r="F15" s="182"/>
      <c r="G15" s="183"/>
      <c r="H15" s="184"/>
      <c r="I15" s="185"/>
      <c r="J15" s="186"/>
      <c r="K15" s="232"/>
      <c r="L15" s="232"/>
    </row>
    <row r="16" spans="1:24" s="138" customFormat="1" ht="20.100000000000001" customHeight="1" x14ac:dyDescent="0.3">
      <c r="A16" s="209"/>
      <c r="B16" s="180"/>
      <c r="C16" s="211"/>
      <c r="D16" s="211"/>
      <c r="E16" s="211"/>
      <c r="F16" s="182"/>
      <c r="G16" s="183"/>
      <c r="H16" s="184"/>
      <c r="I16" s="185"/>
      <c r="J16" s="186"/>
      <c r="K16" s="232"/>
      <c r="L16" s="232"/>
    </row>
    <row r="17" spans="1:17" s="138" customFormat="1" ht="20.100000000000001" customHeight="1" x14ac:dyDescent="0.3">
      <c r="A17" s="209"/>
      <c r="B17" s="180"/>
      <c r="C17" s="211"/>
      <c r="D17" s="211"/>
      <c r="E17" s="211"/>
      <c r="F17" s="182"/>
      <c r="G17" s="183"/>
      <c r="H17" s="184"/>
      <c r="I17" s="185"/>
      <c r="J17" s="186"/>
      <c r="K17" s="232"/>
      <c r="L17" s="232"/>
    </row>
    <row r="18" spans="1:17" s="138" customFormat="1" ht="20.100000000000001" customHeight="1" x14ac:dyDescent="0.3">
      <c r="A18" s="209"/>
      <c r="B18" s="180"/>
      <c r="C18" s="211"/>
      <c r="D18" s="211"/>
      <c r="E18" s="211"/>
      <c r="F18" s="182"/>
      <c r="G18" s="183"/>
      <c r="H18" s="184"/>
      <c r="I18" s="185"/>
      <c r="J18" s="186"/>
      <c r="K18" s="232"/>
      <c r="L18" s="232"/>
    </row>
    <row r="19" spans="1:17" s="138" customFormat="1" ht="20.100000000000001" customHeight="1" x14ac:dyDescent="0.3">
      <c r="A19" s="209"/>
      <c r="B19" s="180"/>
      <c r="C19" s="211"/>
      <c r="D19" s="211"/>
      <c r="E19" s="211"/>
      <c r="F19" s="182"/>
      <c r="G19" s="183"/>
      <c r="H19" s="184"/>
      <c r="I19" s="185"/>
      <c r="J19" s="186"/>
      <c r="K19" s="232"/>
      <c r="L19" s="232"/>
    </row>
    <row r="20" spans="1:17" s="138" customFormat="1" ht="20.100000000000001" customHeight="1" x14ac:dyDescent="0.3">
      <c r="A20" s="209"/>
      <c r="B20" s="180"/>
      <c r="C20" s="211"/>
      <c r="D20" s="211"/>
      <c r="E20" s="211"/>
      <c r="F20" s="187"/>
      <c r="G20" s="188"/>
      <c r="H20" s="189"/>
      <c r="I20" s="185"/>
      <c r="J20" s="186"/>
      <c r="K20" s="232"/>
      <c r="L20" s="232"/>
      <c r="N20" s="138" t="b">
        <f>OR(F20&lt;100,LEN(F20)=2)</f>
        <v>1</v>
      </c>
      <c r="O20" s="138" t="b">
        <f>OR(G20&lt;1000,LEN(G20)=3)</f>
        <v>1</v>
      </c>
      <c r="P20" s="138" t="b">
        <f>IF(H20&lt;1000,TRUE)</f>
        <v>1</v>
      </c>
      <c r="Q20" s="138" t="e">
        <f>OR(#REF!&lt;100000,LEN(#REF!)=5)</f>
        <v>#REF!</v>
      </c>
    </row>
    <row r="21" spans="1:17" s="138" customFormat="1" ht="20.100000000000001" customHeight="1" x14ac:dyDescent="0.3">
      <c r="A21" s="209"/>
      <c r="B21" s="180"/>
      <c r="C21" s="211"/>
      <c r="D21" s="211"/>
      <c r="E21" s="211"/>
      <c r="F21" s="187"/>
      <c r="G21" s="188"/>
      <c r="H21" s="189"/>
      <c r="I21" s="185"/>
      <c r="J21" s="186"/>
      <c r="K21" s="232"/>
      <c r="L21" s="232"/>
      <c r="N21" s="138" t="b">
        <f>OR(F21&lt;100,LEN(F21)=2)</f>
        <v>1</v>
      </c>
      <c r="O21" s="138" t="b">
        <f>OR(G21&lt;1000,LEN(G21)=3)</f>
        <v>1</v>
      </c>
      <c r="P21" s="138" t="b">
        <f>IF(H21&lt;1000,TRUE)</f>
        <v>1</v>
      </c>
      <c r="Q21" s="138" t="e">
        <f>OR(#REF!&lt;100000,LEN(#REF!)=5)</f>
        <v>#REF!</v>
      </c>
    </row>
    <row r="22" spans="1:17" s="138" customFormat="1" ht="20.100000000000001" customHeight="1" thickBot="1" x14ac:dyDescent="0.3">
      <c r="A22" s="190" t="s">
        <v>89</v>
      </c>
      <c r="B22" s="191"/>
      <c r="C22" s="192">
        <f>SUM(C11:C21)</f>
        <v>17.940000000000001</v>
      </c>
      <c r="D22" s="192">
        <f>SUM(D11:D21)</f>
        <v>2.2200000000000002</v>
      </c>
      <c r="E22" s="192">
        <f>SUM(E11:E21)</f>
        <v>15.719999999999999</v>
      </c>
      <c r="F22" s="193"/>
      <c r="G22" s="194"/>
      <c r="H22" s="195"/>
      <c r="I22" s="196"/>
      <c r="J22" s="197"/>
      <c r="K22" s="198"/>
      <c r="L22" s="199"/>
    </row>
    <row r="25" spans="1:17" s="200" customFormat="1" ht="15.75" x14ac:dyDescent="0.25">
      <c r="B25" s="201" t="s">
        <v>90</v>
      </c>
      <c r="C25" s="202"/>
    </row>
    <row r="26" spans="1:17" s="200" customFormat="1" ht="15" x14ac:dyDescent="0.2">
      <c r="B26" s="203" t="s">
        <v>51</v>
      </c>
      <c r="C26" s="204" t="s">
        <v>91</v>
      </c>
    </row>
    <row r="27" spans="1:17" s="200" customFormat="1" ht="15" x14ac:dyDescent="0.2">
      <c r="B27" s="203" t="s">
        <v>18</v>
      </c>
      <c r="C27" s="204" t="s">
        <v>92</v>
      </c>
    </row>
    <row r="28" spans="1:17" s="200" customFormat="1" ht="15" x14ac:dyDescent="0.2">
      <c r="B28" s="203" t="s">
        <v>27</v>
      </c>
      <c r="C28" s="204" t="s">
        <v>93</v>
      </c>
    </row>
    <row r="29" spans="1:17" s="200" customFormat="1" ht="15" x14ac:dyDescent="0.2">
      <c r="B29" s="203" t="s">
        <v>94</v>
      </c>
      <c r="C29" s="204" t="s">
        <v>95</v>
      </c>
    </row>
    <row r="30" spans="1:17" s="200" customFormat="1" ht="15" x14ac:dyDescent="0.2">
      <c r="B30" s="205" t="s">
        <v>96</v>
      </c>
      <c r="C30" s="206" t="s">
        <v>97</v>
      </c>
    </row>
    <row r="33" spans="2:3" x14ac:dyDescent="0.2">
      <c r="B33" s="207"/>
      <c r="C33" s="207"/>
    </row>
  </sheetData>
  <mergeCells count="17">
    <mergeCell ref="B33:C33"/>
    <mergeCell ref="F11:H11"/>
    <mergeCell ref="F20:H20"/>
    <mergeCell ref="F21:H21"/>
    <mergeCell ref="A22:B22"/>
    <mergeCell ref="F22:H22"/>
    <mergeCell ref="B25:C25"/>
    <mergeCell ref="B1:D1"/>
    <mergeCell ref="B2:D2"/>
    <mergeCell ref="A5:L5"/>
    <mergeCell ref="A7:A9"/>
    <mergeCell ref="F7:H7"/>
    <mergeCell ref="I7:I9"/>
    <mergeCell ref="J7:J9"/>
    <mergeCell ref="K7:K9"/>
    <mergeCell ref="L7:L9"/>
    <mergeCell ref="F8:H9"/>
  </mergeCells>
  <conditionalFormatting sqref="A11:A21">
    <cfRule type="expression" dxfId="59" priority="8" stopIfTrue="1">
      <formula>AND(NOT(ISBLANK(C11)),ISBLANK(A11))</formula>
    </cfRule>
  </conditionalFormatting>
  <conditionalFormatting sqref="B11:B21">
    <cfRule type="expression" dxfId="58" priority="7" stopIfTrue="1">
      <formula>AND(NOT(ISBLANK(C11)),ISBLANK(B11))</formula>
    </cfRule>
  </conditionalFormatting>
  <conditionalFormatting sqref="B1:D2">
    <cfRule type="expression" dxfId="57" priority="6" stopIfTrue="1">
      <formula>ISBLANK(B1)</formula>
    </cfRule>
  </conditionalFormatting>
  <conditionalFormatting sqref="C3">
    <cfRule type="expression" dxfId="56" priority="5" stopIfTrue="1">
      <formula>ISBLANK(C3)</formula>
    </cfRule>
  </conditionalFormatting>
  <conditionalFormatting sqref="E3">
    <cfRule type="expression" dxfId="55" priority="1" stopIfTrue="1">
      <formula>ISBLANK(E3)</formula>
    </cfRule>
  </conditionalFormatting>
  <conditionalFormatting sqref="I11:I21">
    <cfRule type="expression" priority="2" stopIfTrue="1">
      <formula>AND(SUM($N11:$R11)&gt;0,NOT(ISBLANK(I11)))</formula>
    </cfRule>
    <cfRule type="expression" dxfId="54" priority="3" stopIfTrue="1">
      <formula>SUM($N11:$R11)&gt;0</formula>
    </cfRule>
  </conditionalFormatting>
  <conditionalFormatting sqref="J11:L21">
    <cfRule type="expression" dxfId="53" priority="4" stopIfTrue="1">
      <formula>AND(NOT(ISBLANK($C11)),ISBLANK(J11))</formula>
    </cfRule>
  </conditionalFormatting>
  <dataValidations count="3">
    <dataValidation type="textLength" operator="lessThan" allowBlank="1" showInputMessage="1" showErrorMessage="1" sqref="B2:D2" xr:uid="{31E2E309-1498-40A3-AC47-7F2712DD16CA}">
      <formula1>250</formula1>
    </dataValidation>
    <dataValidation type="date" allowBlank="1" showInputMessage="1" showErrorMessage="1" sqref="E3 C3" xr:uid="{C1774CC1-D17B-4DC1-8850-ECE6C341766D}">
      <formula1>44938</formula1>
      <formula2>73031</formula2>
    </dataValidation>
    <dataValidation type="list" allowBlank="1" showInputMessage="1" showErrorMessage="1" sqref="B11:B21" xr:uid="{9A7963EC-C2FC-4D02-8743-577D2A979280}">
      <formula1>$B$26:$B$30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60EBE-883F-4E1D-A911-7D3DCA6D068C}">
  <sheetPr>
    <pageSetUpPr fitToPage="1"/>
  </sheetPr>
  <dimension ref="A1:X33"/>
  <sheetViews>
    <sheetView zoomScale="90" workbookViewId="0">
      <selection activeCell="B2" sqref="B2:D2"/>
    </sheetView>
  </sheetViews>
  <sheetFormatPr defaultColWidth="9.140625" defaultRowHeight="12.75" outlineLevelCol="1" x14ac:dyDescent="0.2"/>
  <cols>
    <col min="1" max="1" width="20.7109375" style="208" customWidth="1"/>
    <col min="2" max="2" width="10.7109375" style="208" customWidth="1"/>
    <col min="3" max="3" width="22.7109375" style="208" customWidth="1"/>
    <col min="4" max="5" width="20.7109375" style="208" customWidth="1"/>
    <col min="6" max="6" width="8.42578125" style="208" customWidth="1"/>
    <col min="7" max="7" width="9" style="208" customWidth="1"/>
    <col min="8" max="8" width="11.7109375" style="208" bestFit="1" customWidth="1"/>
    <col min="9" max="9" width="29.7109375" style="208" customWidth="1"/>
    <col min="10" max="10" width="60.42578125" style="208" bestFit="1" customWidth="1"/>
    <col min="11" max="11" width="27.42578125" style="208" customWidth="1"/>
    <col min="12" max="12" width="36.42578125" style="208" bestFit="1" customWidth="1"/>
    <col min="13" max="13" width="9.140625" style="208"/>
    <col min="14" max="17" width="0" style="208" hidden="1" customWidth="1" outlineLevel="1"/>
    <col min="18" max="18" width="9.140625" style="208" collapsed="1"/>
    <col min="19" max="16384" width="9.140625" style="208"/>
  </cols>
  <sheetData>
    <row r="1" spans="1:24" s="138" customFormat="1" ht="36.75" customHeight="1" x14ac:dyDescent="0.25">
      <c r="A1" s="133" t="s">
        <v>66</v>
      </c>
      <c r="B1" s="134" t="s">
        <v>67</v>
      </c>
      <c r="C1" s="135"/>
      <c r="D1" s="135"/>
      <c r="E1" s="136"/>
      <c r="F1" s="136"/>
      <c r="G1" s="136"/>
      <c r="H1" s="136"/>
      <c r="I1" s="136"/>
      <c r="J1" s="137"/>
      <c r="K1" s="137"/>
      <c r="L1" s="137"/>
    </row>
    <row r="2" spans="1:24" s="138" customFormat="1" ht="36.75" customHeight="1" x14ac:dyDescent="0.25">
      <c r="A2" s="139" t="s">
        <v>68</v>
      </c>
      <c r="B2" s="134"/>
      <c r="C2" s="135"/>
      <c r="D2" s="135"/>
      <c r="E2" s="140"/>
      <c r="F2" s="140"/>
      <c r="G2" s="140"/>
      <c r="H2" s="140"/>
      <c r="I2" s="140"/>
    </row>
    <row r="3" spans="1:24" s="138" customFormat="1" ht="36" customHeight="1" x14ac:dyDescent="0.25">
      <c r="A3" s="141" t="s">
        <v>69</v>
      </c>
      <c r="B3" s="142" t="s">
        <v>70</v>
      </c>
      <c r="C3" s="143">
        <v>45272</v>
      </c>
      <c r="D3" s="142" t="s">
        <v>71</v>
      </c>
      <c r="E3" s="143">
        <v>45302</v>
      </c>
      <c r="F3" s="144"/>
    </row>
    <row r="4" spans="1:24" s="138" customFormat="1" ht="21.75" customHeight="1" thickBot="1" x14ac:dyDescent="0.3">
      <c r="A4" s="145"/>
      <c r="B4" s="145"/>
      <c r="C4" s="145"/>
      <c r="D4" s="145"/>
      <c r="E4" s="145"/>
      <c r="F4" s="146"/>
      <c r="G4" s="146"/>
      <c r="H4" s="146"/>
      <c r="I4" s="145"/>
      <c r="J4" s="145"/>
      <c r="K4" s="145"/>
    </row>
    <row r="5" spans="1:24" s="138" customFormat="1" ht="36" customHeight="1" thickBot="1" x14ac:dyDescent="0.3">
      <c r="A5" s="147" t="s">
        <v>72</v>
      </c>
      <c r="B5" s="148"/>
      <c r="C5" s="148"/>
      <c r="D5" s="148"/>
      <c r="E5" s="148"/>
      <c r="F5" s="148"/>
      <c r="G5" s="148"/>
      <c r="H5" s="148"/>
      <c r="I5" s="148"/>
      <c r="J5" s="148"/>
      <c r="K5" s="148"/>
      <c r="L5" s="149"/>
    </row>
    <row r="6" spans="1:24" s="138" customFormat="1" ht="21.75" customHeight="1" x14ac:dyDescent="0.25">
      <c r="A6" s="145"/>
      <c r="B6" s="145"/>
      <c r="C6" s="145"/>
      <c r="D6" s="145"/>
      <c r="E6" s="145"/>
      <c r="F6" s="146"/>
      <c r="G6" s="146"/>
      <c r="H6" s="146"/>
      <c r="I6" s="145"/>
      <c r="J6" s="145"/>
      <c r="K6" s="145"/>
      <c r="L6" s="150"/>
    </row>
    <row r="7" spans="1:24" s="138" customFormat="1" ht="18" x14ac:dyDescent="0.25">
      <c r="A7" s="151" t="s">
        <v>73</v>
      </c>
      <c r="B7" s="152" t="s">
        <v>74</v>
      </c>
      <c r="C7" s="152" t="s">
        <v>75</v>
      </c>
      <c r="D7" s="152" t="s">
        <v>74</v>
      </c>
      <c r="E7" s="152" t="s">
        <v>76</v>
      </c>
      <c r="F7" s="153" t="s">
        <v>77</v>
      </c>
      <c r="G7" s="154"/>
      <c r="H7" s="155"/>
      <c r="I7" s="156" t="s">
        <v>78</v>
      </c>
      <c r="J7" s="156" t="s">
        <v>79</v>
      </c>
      <c r="K7" s="157" t="s">
        <v>80</v>
      </c>
      <c r="L7" s="158" t="s">
        <v>81</v>
      </c>
      <c r="M7" s="159"/>
      <c r="N7" s="159"/>
      <c r="O7" s="159"/>
      <c r="P7" s="159"/>
      <c r="Q7" s="159"/>
      <c r="R7" s="159"/>
      <c r="S7" s="159"/>
      <c r="T7" s="159"/>
      <c r="U7" s="159"/>
      <c r="V7" s="159"/>
      <c r="W7" s="159"/>
      <c r="X7" s="159"/>
    </row>
    <row r="8" spans="1:24" s="138" customFormat="1" ht="18" x14ac:dyDescent="0.25">
      <c r="A8" s="160"/>
      <c r="B8" s="161" t="s">
        <v>82</v>
      </c>
      <c r="C8" s="161" t="s">
        <v>40</v>
      </c>
      <c r="D8" s="161" t="s">
        <v>40</v>
      </c>
      <c r="E8" s="161" t="s">
        <v>40</v>
      </c>
      <c r="F8" s="162" t="s">
        <v>83</v>
      </c>
      <c r="G8" s="163"/>
      <c r="H8" s="164"/>
      <c r="I8" s="165"/>
      <c r="J8" s="165"/>
      <c r="K8" s="166"/>
      <c r="L8" s="167"/>
      <c r="M8" s="159"/>
      <c r="N8" s="159"/>
      <c r="O8" s="159"/>
      <c r="P8" s="159"/>
      <c r="Q8" s="159"/>
      <c r="R8" s="159"/>
      <c r="S8" s="159"/>
      <c r="T8" s="159"/>
      <c r="U8" s="159"/>
      <c r="V8" s="159"/>
      <c r="W8" s="159"/>
      <c r="X8" s="159"/>
    </row>
    <row r="9" spans="1:24" s="138" customFormat="1" ht="32.25" customHeight="1" x14ac:dyDescent="0.25">
      <c r="A9" s="168"/>
      <c r="B9" s="169"/>
      <c r="C9" s="169" t="s">
        <v>84</v>
      </c>
      <c r="D9" s="169" t="s">
        <v>84</v>
      </c>
      <c r="E9" s="169" t="s">
        <v>84</v>
      </c>
      <c r="F9" s="170"/>
      <c r="G9" s="171"/>
      <c r="H9" s="172"/>
      <c r="I9" s="173"/>
      <c r="J9" s="173"/>
      <c r="K9" s="174"/>
      <c r="L9" s="175"/>
    </row>
    <row r="10" spans="1:24" s="138" customFormat="1" ht="0.75" customHeight="1" x14ac:dyDescent="0.25">
      <c r="A10" s="176"/>
      <c r="B10" s="169"/>
      <c r="C10" s="169"/>
      <c r="D10" s="169"/>
      <c r="E10" s="169"/>
      <c r="F10" s="169"/>
      <c r="G10" s="169"/>
      <c r="H10" s="169"/>
      <c r="I10" s="169"/>
      <c r="J10" s="177"/>
      <c r="K10" s="178"/>
      <c r="L10" s="178"/>
    </row>
    <row r="11" spans="1:24" s="138" customFormat="1" ht="20.100000000000001" customHeight="1" x14ac:dyDescent="0.3">
      <c r="A11" s="209">
        <v>45280</v>
      </c>
      <c r="B11" s="180" t="s">
        <v>96</v>
      </c>
      <c r="C11" s="211">
        <v>807.18</v>
      </c>
      <c r="D11" s="211">
        <v>0</v>
      </c>
      <c r="E11" s="211">
        <v>807.18</v>
      </c>
      <c r="F11" s="187" t="s">
        <v>182</v>
      </c>
      <c r="G11" s="188"/>
      <c r="H11" s="189"/>
      <c r="I11" s="185" t="s">
        <v>156</v>
      </c>
      <c r="J11" s="237" t="s">
        <v>183</v>
      </c>
      <c r="K11" s="232" t="s">
        <v>158</v>
      </c>
      <c r="L11" s="237" t="s">
        <v>184</v>
      </c>
      <c r="N11" s="138" t="b">
        <f>OR(F11&lt;100,LEN(F11)=2)</f>
        <v>0</v>
      </c>
      <c r="O11" s="138" t="b">
        <f>OR(G11&lt;1000,LEN(G11)=3)</f>
        <v>1</v>
      </c>
      <c r="P11" s="138" t="b">
        <f>IF(H11&lt;1000,TRUE)</f>
        <v>1</v>
      </c>
      <c r="Q11" s="138" t="e">
        <f>OR(#REF!&lt;100000,LEN(#REF!)=5)</f>
        <v>#REF!</v>
      </c>
    </row>
    <row r="12" spans="1:24" s="138" customFormat="1" ht="20.100000000000001" customHeight="1" x14ac:dyDescent="0.3">
      <c r="A12" s="209">
        <v>45295</v>
      </c>
      <c r="B12" s="180" t="s">
        <v>96</v>
      </c>
      <c r="C12" s="211">
        <v>140</v>
      </c>
      <c r="D12" s="211">
        <v>0</v>
      </c>
      <c r="E12" s="211">
        <v>140</v>
      </c>
      <c r="F12" s="187" t="s">
        <v>185</v>
      </c>
      <c r="G12" s="188"/>
      <c r="H12" s="189"/>
      <c r="I12" s="185" t="s">
        <v>156</v>
      </c>
      <c r="J12" s="138" t="s">
        <v>186</v>
      </c>
      <c r="K12" s="232" t="s">
        <v>187</v>
      </c>
      <c r="L12" s="237" t="s">
        <v>188</v>
      </c>
    </row>
    <row r="13" spans="1:24" s="138" customFormat="1" ht="20.100000000000001" customHeight="1" x14ac:dyDescent="0.3">
      <c r="A13" s="209"/>
      <c r="B13" s="180"/>
      <c r="C13" s="211"/>
      <c r="D13" s="211"/>
      <c r="E13" s="211"/>
      <c r="F13" s="182"/>
      <c r="G13" s="183"/>
      <c r="H13" s="184"/>
      <c r="I13" s="185"/>
      <c r="J13" s="186"/>
      <c r="K13" s="232"/>
      <c r="L13" s="232"/>
    </row>
    <row r="14" spans="1:24" s="138" customFormat="1" ht="20.100000000000001" customHeight="1" x14ac:dyDescent="0.3">
      <c r="A14" s="209"/>
      <c r="B14" s="180"/>
      <c r="C14" s="211"/>
      <c r="D14" s="211"/>
      <c r="E14" s="211"/>
      <c r="F14" s="182"/>
      <c r="G14" s="183"/>
      <c r="H14" s="184"/>
      <c r="I14" s="185"/>
      <c r="J14" s="186"/>
      <c r="K14" s="232"/>
      <c r="L14" s="232"/>
    </row>
    <row r="15" spans="1:24" s="138" customFormat="1" ht="20.100000000000001" customHeight="1" x14ac:dyDescent="0.3">
      <c r="A15" s="209"/>
      <c r="B15" s="180"/>
      <c r="C15" s="211"/>
      <c r="D15" s="211"/>
      <c r="E15" s="211"/>
      <c r="F15" s="182"/>
      <c r="G15" s="183"/>
      <c r="H15" s="184"/>
      <c r="I15" s="185"/>
      <c r="J15" s="186"/>
      <c r="K15" s="232"/>
      <c r="L15" s="232"/>
    </row>
    <row r="16" spans="1:24" s="138" customFormat="1" ht="20.100000000000001" customHeight="1" x14ac:dyDescent="0.3">
      <c r="A16" s="209"/>
      <c r="B16" s="180"/>
      <c r="C16" s="211"/>
      <c r="D16" s="211"/>
      <c r="E16" s="211"/>
      <c r="F16" s="182"/>
      <c r="G16" s="183"/>
      <c r="H16" s="184"/>
      <c r="I16" s="185"/>
      <c r="J16" s="186"/>
      <c r="K16" s="232"/>
      <c r="L16" s="232"/>
    </row>
    <row r="17" spans="1:17" s="138" customFormat="1" ht="20.100000000000001" customHeight="1" x14ac:dyDescent="0.3">
      <c r="A17" s="209"/>
      <c r="B17" s="180"/>
      <c r="C17" s="211"/>
      <c r="D17" s="211"/>
      <c r="E17" s="211"/>
      <c r="F17" s="182"/>
      <c r="G17" s="183"/>
      <c r="H17" s="184"/>
      <c r="I17" s="185"/>
      <c r="J17" s="186"/>
      <c r="K17" s="232"/>
      <c r="L17" s="232"/>
    </row>
    <row r="18" spans="1:17" s="138" customFormat="1" ht="20.100000000000001" customHeight="1" x14ac:dyDescent="0.3">
      <c r="A18" s="209"/>
      <c r="B18" s="180"/>
      <c r="C18" s="211"/>
      <c r="D18" s="211"/>
      <c r="E18" s="211"/>
      <c r="F18" s="182"/>
      <c r="G18" s="183"/>
      <c r="H18" s="184"/>
      <c r="I18" s="185"/>
      <c r="J18" s="186"/>
      <c r="K18" s="232"/>
      <c r="L18" s="232"/>
    </row>
    <row r="19" spans="1:17" s="138" customFormat="1" ht="20.100000000000001" customHeight="1" x14ac:dyDescent="0.3">
      <c r="A19" s="209"/>
      <c r="B19" s="180"/>
      <c r="C19" s="211"/>
      <c r="D19" s="211"/>
      <c r="E19" s="211"/>
      <c r="F19" s="182"/>
      <c r="G19" s="183"/>
      <c r="H19" s="184"/>
      <c r="I19" s="185"/>
      <c r="J19" s="186"/>
      <c r="K19" s="232"/>
      <c r="L19" s="232"/>
    </row>
    <row r="20" spans="1:17" s="138" customFormat="1" ht="20.100000000000001" customHeight="1" x14ac:dyDescent="0.3">
      <c r="A20" s="209"/>
      <c r="B20" s="180"/>
      <c r="C20" s="211"/>
      <c r="D20" s="211"/>
      <c r="E20" s="211"/>
      <c r="F20" s="187"/>
      <c r="G20" s="188"/>
      <c r="H20" s="189"/>
      <c r="I20" s="185"/>
      <c r="J20" s="186"/>
      <c r="K20" s="232"/>
      <c r="L20" s="232"/>
      <c r="N20" s="138" t="b">
        <f>OR(F20&lt;100,LEN(F20)=2)</f>
        <v>1</v>
      </c>
      <c r="O20" s="138" t="b">
        <f>OR(G20&lt;1000,LEN(G20)=3)</f>
        <v>1</v>
      </c>
      <c r="P20" s="138" t="b">
        <f>IF(H20&lt;1000,TRUE)</f>
        <v>1</v>
      </c>
      <c r="Q20" s="138" t="e">
        <f>OR(#REF!&lt;100000,LEN(#REF!)=5)</f>
        <v>#REF!</v>
      </c>
    </row>
    <row r="21" spans="1:17" s="138" customFormat="1" ht="20.100000000000001" customHeight="1" x14ac:dyDescent="0.3">
      <c r="A21" s="209"/>
      <c r="B21" s="180"/>
      <c r="C21" s="211"/>
      <c r="D21" s="211"/>
      <c r="E21" s="211"/>
      <c r="F21" s="187"/>
      <c r="G21" s="188"/>
      <c r="H21" s="189"/>
      <c r="I21" s="185"/>
      <c r="J21" s="186"/>
      <c r="K21" s="232"/>
      <c r="L21" s="232"/>
      <c r="N21" s="138" t="b">
        <f>OR(F21&lt;100,LEN(F21)=2)</f>
        <v>1</v>
      </c>
      <c r="O21" s="138" t="b">
        <f>OR(G21&lt;1000,LEN(G21)=3)</f>
        <v>1</v>
      </c>
      <c r="P21" s="138" t="b">
        <f>IF(H21&lt;1000,TRUE)</f>
        <v>1</v>
      </c>
      <c r="Q21" s="138" t="e">
        <f>OR(#REF!&lt;100000,LEN(#REF!)=5)</f>
        <v>#REF!</v>
      </c>
    </row>
    <row r="22" spans="1:17" s="138" customFormat="1" ht="20.100000000000001" customHeight="1" thickBot="1" x14ac:dyDescent="0.3">
      <c r="A22" s="190" t="s">
        <v>89</v>
      </c>
      <c r="B22" s="191"/>
      <c r="C22" s="192">
        <f>SUM(C11:C21)</f>
        <v>947.18</v>
      </c>
      <c r="D22" s="192">
        <f>SUM(D11:D21)</f>
        <v>0</v>
      </c>
      <c r="E22" s="192">
        <f>SUM(E11:E21)</f>
        <v>947.18</v>
      </c>
      <c r="F22" s="193"/>
      <c r="G22" s="194"/>
      <c r="H22" s="195"/>
      <c r="I22" s="196"/>
      <c r="J22" s="197"/>
      <c r="K22" s="198"/>
      <c r="L22" s="199"/>
    </row>
    <row r="25" spans="1:17" s="200" customFormat="1" ht="15.75" x14ac:dyDescent="0.25">
      <c r="B25" s="201" t="s">
        <v>90</v>
      </c>
      <c r="C25" s="202"/>
    </row>
    <row r="26" spans="1:17" s="200" customFormat="1" ht="15" x14ac:dyDescent="0.2">
      <c r="B26" s="203" t="s">
        <v>51</v>
      </c>
      <c r="C26" s="204" t="s">
        <v>91</v>
      </c>
    </row>
    <row r="27" spans="1:17" s="200" customFormat="1" ht="15" x14ac:dyDescent="0.2">
      <c r="B27" s="203" t="s">
        <v>18</v>
      </c>
      <c r="C27" s="204" t="s">
        <v>92</v>
      </c>
    </row>
    <row r="28" spans="1:17" s="200" customFormat="1" ht="15" x14ac:dyDescent="0.2">
      <c r="B28" s="203" t="s">
        <v>27</v>
      </c>
      <c r="C28" s="204" t="s">
        <v>93</v>
      </c>
    </row>
    <row r="29" spans="1:17" s="200" customFormat="1" ht="15" x14ac:dyDescent="0.2">
      <c r="B29" s="203" t="s">
        <v>94</v>
      </c>
      <c r="C29" s="204" t="s">
        <v>95</v>
      </c>
    </row>
    <row r="30" spans="1:17" s="200" customFormat="1" ht="15" x14ac:dyDescent="0.2">
      <c r="B30" s="205" t="s">
        <v>96</v>
      </c>
      <c r="C30" s="206" t="s">
        <v>97</v>
      </c>
    </row>
    <row r="33" spans="2:3" x14ac:dyDescent="0.2">
      <c r="B33" s="207"/>
      <c r="C33" s="207"/>
    </row>
  </sheetData>
  <mergeCells count="18">
    <mergeCell ref="B25:C25"/>
    <mergeCell ref="B33:C33"/>
    <mergeCell ref="F11:H11"/>
    <mergeCell ref="F12:H12"/>
    <mergeCell ref="F20:H20"/>
    <mergeCell ref="F21:H21"/>
    <mergeCell ref="A22:B22"/>
    <mergeCell ref="F22:H22"/>
    <mergeCell ref="B1:D1"/>
    <mergeCell ref="B2:D2"/>
    <mergeCell ref="A5:L5"/>
    <mergeCell ref="A7:A9"/>
    <mergeCell ref="F7:H7"/>
    <mergeCell ref="I7:I9"/>
    <mergeCell ref="J7:J9"/>
    <mergeCell ref="K7:K9"/>
    <mergeCell ref="L7:L9"/>
    <mergeCell ref="F8:H9"/>
  </mergeCells>
  <conditionalFormatting sqref="A11:A21">
    <cfRule type="expression" dxfId="45" priority="9" stopIfTrue="1">
      <formula>AND(NOT(ISBLANK(C11)),ISBLANK(A11))</formula>
    </cfRule>
  </conditionalFormatting>
  <conditionalFormatting sqref="B11:B21">
    <cfRule type="expression" dxfId="44" priority="8" stopIfTrue="1">
      <formula>AND(NOT(ISBLANK(C11)),ISBLANK(B11))</formula>
    </cfRule>
  </conditionalFormatting>
  <conditionalFormatting sqref="B1:D2">
    <cfRule type="expression" dxfId="43" priority="7" stopIfTrue="1">
      <formula>ISBLANK(B1)</formula>
    </cfRule>
  </conditionalFormatting>
  <conditionalFormatting sqref="C3">
    <cfRule type="expression" dxfId="42" priority="6" stopIfTrue="1">
      <formula>ISBLANK(C3)</formula>
    </cfRule>
  </conditionalFormatting>
  <conditionalFormatting sqref="E3">
    <cfRule type="expression" dxfId="41" priority="3" stopIfTrue="1">
      <formula>ISBLANK(E3)</formula>
    </cfRule>
  </conditionalFormatting>
  <conditionalFormatting sqref="I11:I21">
    <cfRule type="expression" priority="4" stopIfTrue="1">
      <formula>AND(SUM($N11:$R11)&gt;0,NOT(ISBLANK(I11)))</formula>
    </cfRule>
    <cfRule type="expression" dxfId="40" priority="5" stopIfTrue="1">
      <formula>SUM($N11:$R11)&gt;0</formula>
    </cfRule>
  </conditionalFormatting>
  <conditionalFormatting sqref="J11">
    <cfRule type="expression" dxfId="39" priority="2" stopIfTrue="1">
      <formula>AND(NOT(ISBLANK($C12)),ISBLANK(J11))</formula>
    </cfRule>
  </conditionalFormatting>
  <conditionalFormatting sqref="K11:L12 J13:L21">
    <cfRule type="expression" dxfId="38" priority="1" stopIfTrue="1">
      <formula>AND(NOT(ISBLANK($C11)),ISBLANK(J11))</formula>
    </cfRule>
  </conditionalFormatting>
  <dataValidations count="3">
    <dataValidation type="textLength" operator="lessThan" allowBlank="1" showInputMessage="1" showErrorMessage="1" sqref="B2:D2" xr:uid="{01DE762B-3EA1-404D-AACE-D8A92DF775AB}">
      <formula1>250</formula1>
    </dataValidation>
    <dataValidation type="date" allowBlank="1" showInputMessage="1" showErrorMessage="1" sqref="E3 C3" xr:uid="{BF051D10-1645-40AD-B194-293A8E56DFFC}">
      <formula1>44938</formula1>
      <formula2>73031</formula2>
    </dataValidation>
    <dataValidation type="list" allowBlank="1" showInputMessage="1" showErrorMessage="1" sqref="B11:B21" xr:uid="{2CD77E35-BFAF-4EB5-8DC4-8F25D81A7214}">
      <formula1>$B$26:$B$30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DED8-FB7D-414A-856F-A9BDD41451EF}">
  <dimension ref="A1:K49"/>
  <sheetViews>
    <sheetView topLeftCell="A31" zoomScale="65" workbookViewId="0">
      <selection activeCell="J44" sqref="J44"/>
    </sheetView>
  </sheetViews>
  <sheetFormatPr defaultColWidth="9.42578125" defaultRowHeight="22.5" x14ac:dyDescent="0.45"/>
  <cols>
    <col min="1" max="1" width="49.5703125" style="4" customWidth="1"/>
    <col min="2" max="2" width="2.7109375" style="2" customWidth="1"/>
    <col min="3" max="3" width="19" style="4" customWidth="1"/>
    <col min="4" max="4" width="37.5703125" style="4" bestFit="1" customWidth="1"/>
    <col min="5" max="5" width="16.7109375" style="4" bestFit="1" customWidth="1"/>
    <col min="6" max="6" width="22.7109375" style="4" customWidth="1"/>
    <col min="7" max="7" width="21.7109375" style="4" customWidth="1"/>
    <col min="8" max="8" width="19.28515625" style="4" customWidth="1"/>
    <col min="9" max="9" width="19.42578125" style="4" bestFit="1" customWidth="1"/>
    <col min="10" max="10" width="73.7109375" style="4" bestFit="1" customWidth="1"/>
    <col min="11" max="11" width="16.7109375" style="4" customWidth="1"/>
    <col min="12" max="13" width="20.5703125" style="4" bestFit="1" customWidth="1"/>
    <col min="14" max="15" width="12" style="4" bestFit="1" customWidth="1"/>
    <col min="16" max="16" width="11.7109375" style="4" bestFit="1" customWidth="1"/>
    <col min="17" max="17" width="18" style="4" bestFit="1" customWidth="1"/>
    <col min="18" max="22" width="12.28515625" style="4" bestFit="1" customWidth="1"/>
    <col min="23" max="23" width="19.42578125" style="4" bestFit="1" customWidth="1"/>
    <col min="24" max="16384" width="9.42578125" style="4"/>
  </cols>
  <sheetData>
    <row r="1" spans="1:11" x14ac:dyDescent="0.45">
      <c r="A1" s="1" t="s">
        <v>0</v>
      </c>
      <c r="C1" s="3" t="s">
        <v>1</v>
      </c>
      <c r="D1" s="3"/>
    </row>
    <row r="2" spans="1:11" x14ac:dyDescent="0.45">
      <c r="E2" s="5"/>
      <c r="J2" s="6"/>
    </row>
    <row r="3" spans="1:11" x14ac:dyDescent="0.45">
      <c r="D3" s="7" t="s">
        <v>2</v>
      </c>
      <c r="F3" s="6"/>
      <c r="J3" s="6"/>
    </row>
    <row r="4" spans="1:11" ht="70.5" customHeight="1" x14ac:dyDescent="0.45">
      <c r="C4" s="8" t="s">
        <v>3</v>
      </c>
      <c r="D4" s="8" t="s">
        <v>4</v>
      </c>
      <c r="E4" s="4" t="s">
        <v>5</v>
      </c>
      <c r="F4" s="8" t="s">
        <v>6</v>
      </c>
      <c r="G4" s="8" t="s">
        <v>7</v>
      </c>
      <c r="H4" s="4" t="s">
        <v>5</v>
      </c>
      <c r="I4" s="4" t="s">
        <v>5</v>
      </c>
      <c r="J4" s="8" t="s">
        <v>8</v>
      </c>
      <c r="K4" s="8" t="s">
        <v>3</v>
      </c>
    </row>
    <row r="5" spans="1:11" x14ac:dyDescent="0.45">
      <c r="A5" s="3" t="s">
        <v>9</v>
      </c>
      <c r="D5" s="3" t="s">
        <v>10</v>
      </c>
      <c r="E5" s="4" t="s">
        <v>11</v>
      </c>
      <c r="F5" s="3" t="s">
        <v>12</v>
      </c>
      <c r="G5" s="3" t="s">
        <v>13</v>
      </c>
      <c r="H5" s="4" t="s">
        <v>14</v>
      </c>
      <c r="I5" s="4" t="s">
        <v>15</v>
      </c>
      <c r="J5" s="4" t="s">
        <v>16</v>
      </c>
    </row>
    <row r="6" spans="1:11" x14ac:dyDescent="0.45">
      <c r="A6" s="9" t="s">
        <v>47</v>
      </c>
      <c r="C6" s="10">
        <v>45271</v>
      </c>
      <c r="D6" s="11" t="s">
        <v>17</v>
      </c>
      <c r="E6" s="12">
        <v>10</v>
      </c>
      <c r="F6" s="13">
        <v>-250</v>
      </c>
      <c r="G6" s="14" t="s">
        <v>18</v>
      </c>
      <c r="H6" s="12"/>
      <c r="I6" s="12" t="s">
        <v>19</v>
      </c>
      <c r="J6" s="15" t="s">
        <v>20</v>
      </c>
      <c r="K6" s="16"/>
    </row>
    <row r="7" spans="1:11" x14ac:dyDescent="0.45">
      <c r="A7" s="3" t="s">
        <v>21</v>
      </c>
      <c r="C7" s="10">
        <v>45273</v>
      </c>
      <c r="D7" s="11" t="s">
        <v>22</v>
      </c>
      <c r="E7" s="12">
        <v>10</v>
      </c>
      <c r="F7" s="13">
        <v>-500</v>
      </c>
      <c r="G7" s="14" t="s">
        <v>18</v>
      </c>
      <c r="H7" s="12"/>
      <c r="I7" s="12" t="s">
        <v>19</v>
      </c>
      <c r="J7" s="15" t="s">
        <v>23</v>
      </c>
      <c r="K7" s="16"/>
    </row>
    <row r="8" spans="1:11" x14ac:dyDescent="0.45">
      <c r="A8" s="9" t="s">
        <v>24</v>
      </c>
      <c r="C8" s="10">
        <v>45274</v>
      </c>
      <c r="D8" s="11" t="s">
        <v>17</v>
      </c>
      <c r="E8" s="12">
        <v>10</v>
      </c>
      <c r="F8" s="13">
        <v>-250</v>
      </c>
      <c r="G8" s="14" t="s">
        <v>18</v>
      </c>
      <c r="H8" s="12"/>
      <c r="I8" s="12" t="s">
        <v>19</v>
      </c>
      <c r="J8" s="15" t="s">
        <v>25</v>
      </c>
      <c r="K8" s="16"/>
    </row>
    <row r="9" spans="1:11" x14ac:dyDescent="0.45">
      <c r="C9" s="10">
        <v>45274</v>
      </c>
      <c r="D9" s="11" t="s">
        <v>26</v>
      </c>
      <c r="E9" s="12">
        <v>10</v>
      </c>
      <c r="F9" s="13">
        <v>-174</v>
      </c>
      <c r="G9" s="14" t="s">
        <v>27</v>
      </c>
      <c r="H9" s="12"/>
      <c r="I9" s="12" t="s">
        <v>19</v>
      </c>
      <c r="J9" s="15" t="s">
        <v>28</v>
      </c>
      <c r="K9" s="16"/>
    </row>
    <row r="10" spans="1:11" x14ac:dyDescent="0.45">
      <c r="C10" s="10">
        <v>45275</v>
      </c>
      <c r="D10" s="11" t="s">
        <v>17</v>
      </c>
      <c r="E10" s="12">
        <v>10</v>
      </c>
      <c r="F10" s="13">
        <v>-500</v>
      </c>
      <c r="G10" s="14" t="s">
        <v>18</v>
      </c>
      <c r="H10" s="12"/>
      <c r="I10" s="12" t="s">
        <v>19</v>
      </c>
      <c r="J10" s="15" t="s">
        <v>29</v>
      </c>
      <c r="K10" s="16"/>
    </row>
    <row r="11" spans="1:11" x14ac:dyDescent="0.45">
      <c r="C11" s="10">
        <v>45276</v>
      </c>
      <c r="D11" s="11" t="s">
        <v>22</v>
      </c>
      <c r="E11" s="12">
        <v>10</v>
      </c>
      <c r="F11" s="17">
        <v>-500</v>
      </c>
      <c r="G11" s="14" t="s">
        <v>18</v>
      </c>
      <c r="H11" s="12"/>
      <c r="I11" s="12" t="s">
        <v>19</v>
      </c>
      <c r="J11" s="15" t="s">
        <v>23</v>
      </c>
      <c r="K11" s="9"/>
    </row>
    <row r="12" spans="1:11" x14ac:dyDescent="0.45">
      <c r="C12" s="10">
        <v>45276</v>
      </c>
      <c r="D12" s="11" t="s">
        <v>22</v>
      </c>
      <c r="E12" s="12">
        <v>10</v>
      </c>
      <c r="F12" s="17">
        <v>-300</v>
      </c>
      <c r="G12" s="14" t="s">
        <v>18</v>
      </c>
      <c r="H12" s="12"/>
      <c r="I12" s="12" t="s">
        <v>19</v>
      </c>
      <c r="J12" s="15" t="s">
        <v>30</v>
      </c>
      <c r="K12" s="9"/>
    </row>
    <row r="13" spans="1:11" x14ac:dyDescent="0.45">
      <c r="C13" s="10">
        <v>45280</v>
      </c>
      <c r="D13" s="18" t="s">
        <v>17</v>
      </c>
      <c r="E13" s="12">
        <v>10</v>
      </c>
      <c r="F13" s="17">
        <v>-500</v>
      </c>
      <c r="G13" s="14" t="s">
        <v>18</v>
      </c>
      <c r="H13" s="12"/>
      <c r="I13" s="12" t="s">
        <v>19</v>
      </c>
      <c r="J13" s="15" t="s">
        <v>29</v>
      </c>
      <c r="K13" s="9"/>
    </row>
    <row r="14" spans="1:11" x14ac:dyDescent="0.45">
      <c r="C14" s="10">
        <v>45280</v>
      </c>
      <c r="D14" s="18" t="s">
        <v>22</v>
      </c>
      <c r="E14" s="12">
        <v>10</v>
      </c>
      <c r="F14" s="17">
        <v>-500</v>
      </c>
      <c r="G14" s="14" t="s">
        <v>18</v>
      </c>
      <c r="H14" s="12"/>
      <c r="I14" s="12" t="s">
        <v>19</v>
      </c>
      <c r="J14" s="15" t="s">
        <v>23</v>
      </c>
      <c r="K14" s="9"/>
    </row>
    <row r="15" spans="1:11" x14ac:dyDescent="0.45">
      <c r="C15" s="10">
        <v>45281</v>
      </c>
      <c r="D15" s="18" t="s">
        <v>17</v>
      </c>
      <c r="E15" s="12">
        <v>10</v>
      </c>
      <c r="F15" s="17">
        <v>-249.89</v>
      </c>
      <c r="G15" s="14" t="s">
        <v>18</v>
      </c>
      <c r="H15" s="12"/>
      <c r="I15" s="12" t="s">
        <v>19</v>
      </c>
      <c r="J15" s="15" t="s">
        <v>20</v>
      </c>
      <c r="K15" s="9"/>
    </row>
    <row r="16" spans="1:11" x14ac:dyDescent="0.45">
      <c r="C16" s="10">
        <v>45282</v>
      </c>
      <c r="D16" s="18" t="s">
        <v>17</v>
      </c>
      <c r="E16" s="12">
        <v>10</v>
      </c>
      <c r="F16" s="17">
        <v>-250</v>
      </c>
      <c r="G16" s="14" t="s">
        <v>18</v>
      </c>
      <c r="H16" s="12"/>
      <c r="I16" s="12" t="s">
        <v>19</v>
      </c>
      <c r="J16" s="15" t="s">
        <v>20</v>
      </c>
      <c r="K16" s="9"/>
    </row>
    <row r="17" spans="1:11" x14ac:dyDescent="0.45">
      <c r="C17" s="10">
        <v>45283</v>
      </c>
      <c r="D17" s="18" t="s">
        <v>17</v>
      </c>
      <c r="E17" s="12">
        <v>10</v>
      </c>
      <c r="F17" s="17">
        <v>-250</v>
      </c>
      <c r="G17" s="14" t="s">
        <v>18</v>
      </c>
      <c r="H17" s="12"/>
      <c r="I17" s="12" t="s">
        <v>19</v>
      </c>
      <c r="J17" s="15" t="s">
        <v>20</v>
      </c>
      <c r="K17" s="9"/>
    </row>
    <row r="18" spans="1:11" x14ac:dyDescent="0.45">
      <c r="C18" s="10">
        <v>45284</v>
      </c>
      <c r="D18" s="14" t="s">
        <v>17</v>
      </c>
      <c r="E18" s="12">
        <v>10</v>
      </c>
      <c r="F18" s="17">
        <v>-250</v>
      </c>
      <c r="G18" s="14" t="s">
        <v>18</v>
      </c>
      <c r="H18" s="12"/>
      <c r="I18" s="12" t="s">
        <v>19</v>
      </c>
      <c r="J18" s="15" t="s">
        <v>20</v>
      </c>
      <c r="K18" s="9"/>
    </row>
    <row r="19" spans="1:11" x14ac:dyDescent="0.45">
      <c r="C19" s="10">
        <v>45284</v>
      </c>
      <c r="D19" s="14" t="s">
        <v>22</v>
      </c>
      <c r="E19" s="12">
        <v>10</v>
      </c>
      <c r="F19" s="17">
        <v>-300</v>
      </c>
      <c r="G19" s="14" t="s">
        <v>18</v>
      </c>
      <c r="H19" s="12"/>
      <c r="I19" s="12" t="s">
        <v>19</v>
      </c>
      <c r="J19" s="15" t="s">
        <v>30</v>
      </c>
      <c r="K19" s="9"/>
    </row>
    <row r="20" spans="1:11" x14ac:dyDescent="0.45">
      <c r="C20" s="10">
        <v>45285</v>
      </c>
      <c r="D20" s="14" t="s">
        <v>17</v>
      </c>
      <c r="E20" s="12">
        <v>10</v>
      </c>
      <c r="F20" s="17">
        <v>-500</v>
      </c>
      <c r="G20" s="14" t="s">
        <v>18</v>
      </c>
      <c r="H20" s="12"/>
      <c r="I20" s="12" t="s">
        <v>19</v>
      </c>
      <c r="J20" s="15" t="s">
        <v>29</v>
      </c>
      <c r="K20" s="9"/>
    </row>
    <row r="21" spans="1:11" x14ac:dyDescent="0.45">
      <c r="C21" s="10">
        <v>45285</v>
      </c>
      <c r="D21" s="14" t="s">
        <v>22</v>
      </c>
      <c r="E21" s="12">
        <v>10</v>
      </c>
      <c r="F21" s="17">
        <v>-500</v>
      </c>
      <c r="G21" s="14" t="s">
        <v>18</v>
      </c>
      <c r="H21" s="12"/>
      <c r="I21" s="12" t="s">
        <v>19</v>
      </c>
      <c r="J21" s="15" t="s">
        <v>23</v>
      </c>
      <c r="K21" s="9"/>
    </row>
    <row r="22" spans="1:11" x14ac:dyDescent="0.45">
      <c r="C22" s="10">
        <v>45286</v>
      </c>
      <c r="D22" s="14" t="s">
        <v>17</v>
      </c>
      <c r="E22" s="12">
        <v>10</v>
      </c>
      <c r="F22" s="17">
        <v>-250</v>
      </c>
      <c r="G22" s="14" t="s">
        <v>18</v>
      </c>
      <c r="H22" s="12"/>
      <c r="I22" s="12" t="s">
        <v>19</v>
      </c>
      <c r="J22" s="15" t="s">
        <v>20</v>
      </c>
      <c r="K22" s="9"/>
    </row>
    <row r="23" spans="1:11" x14ac:dyDescent="0.45">
      <c r="C23" s="10">
        <v>45289</v>
      </c>
      <c r="D23" s="19" t="s">
        <v>22</v>
      </c>
      <c r="E23" s="12">
        <v>10</v>
      </c>
      <c r="F23" s="17">
        <v>-500</v>
      </c>
      <c r="G23" s="14" t="s">
        <v>18</v>
      </c>
      <c r="H23" s="12"/>
      <c r="I23" s="12" t="s">
        <v>19</v>
      </c>
      <c r="J23" s="15" t="s">
        <v>23</v>
      </c>
      <c r="K23" s="9"/>
    </row>
    <row r="24" spans="1:11" x14ac:dyDescent="0.45">
      <c r="C24" s="10">
        <v>45289</v>
      </c>
      <c r="D24" s="19" t="s">
        <v>17</v>
      </c>
      <c r="E24" s="12">
        <v>10</v>
      </c>
      <c r="F24" s="17">
        <v>-500</v>
      </c>
      <c r="G24" s="14" t="s">
        <v>18</v>
      </c>
      <c r="H24" s="12"/>
      <c r="I24" s="12" t="s">
        <v>19</v>
      </c>
      <c r="J24" s="15" t="s">
        <v>29</v>
      </c>
      <c r="K24" s="9"/>
    </row>
    <row r="25" spans="1:11" x14ac:dyDescent="0.45">
      <c r="C25" s="10">
        <v>45290</v>
      </c>
      <c r="D25" s="19" t="s">
        <v>22</v>
      </c>
      <c r="E25" s="12">
        <v>10</v>
      </c>
      <c r="F25" s="17">
        <v>-300</v>
      </c>
      <c r="G25" s="14" t="s">
        <v>18</v>
      </c>
      <c r="H25" s="12"/>
      <c r="I25" s="12" t="s">
        <v>19</v>
      </c>
      <c r="J25" s="15" t="s">
        <v>30</v>
      </c>
      <c r="K25" s="9"/>
    </row>
    <row r="26" spans="1:11" x14ac:dyDescent="0.45">
      <c r="A26" s="6"/>
      <c r="C26" s="10">
        <v>45291</v>
      </c>
      <c r="D26" s="19" t="s">
        <v>31</v>
      </c>
      <c r="E26" s="12">
        <v>10</v>
      </c>
      <c r="F26" s="17">
        <v>-250</v>
      </c>
      <c r="G26" s="14" t="s">
        <v>18</v>
      </c>
      <c r="H26" s="12"/>
      <c r="I26" s="12" t="s">
        <v>19</v>
      </c>
      <c r="J26" s="15" t="s">
        <v>20</v>
      </c>
      <c r="K26" s="9"/>
    </row>
    <row r="27" spans="1:11" x14ac:dyDescent="0.45">
      <c r="C27" s="10">
        <v>45291</v>
      </c>
      <c r="D27" s="19" t="s">
        <v>22</v>
      </c>
      <c r="E27" s="12">
        <v>10</v>
      </c>
      <c r="F27" s="17">
        <v>-122.14</v>
      </c>
      <c r="G27" s="14" t="s">
        <v>18</v>
      </c>
      <c r="H27" s="12"/>
      <c r="I27" s="12" t="s">
        <v>19</v>
      </c>
      <c r="J27" s="15" t="s">
        <v>30</v>
      </c>
      <c r="K27" s="9"/>
    </row>
    <row r="28" spans="1:11" x14ac:dyDescent="0.45">
      <c r="C28" s="10">
        <v>45292</v>
      </c>
      <c r="D28" s="19" t="s">
        <v>22</v>
      </c>
      <c r="E28" s="12">
        <v>10</v>
      </c>
      <c r="F28" s="17">
        <v>-300</v>
      </c>
      <c r="G28" s="14" t="s">
        <v>18</v>
      </c>
      <c r="H28" s="12"/>
      <c r="I28" s="12" t="s">
        <v>19</v>
      </c>
      <c r="J28" s="15" t="s">
        <v>30</v>
      </c>
      <c r="K28" s="9"/>
    </row>
    <row r="29" spans="1:11" x14ac:dyDescent="0.45">
      <c r="C29" s="10">
        <v>45292</v>
      </c>
      <c r="D29" s="19" t="s">
        <v>17</v>
      </c>
      <c r="E29" s="12">
        <v>10</v>
      </c>
      <c r="F29" s="17">
        <v>-274.18</v>
      </c>
      <c r="G29" s="14" t="s">
        <v>18</v>
      </c>
      <c r="H29" s="12"/>
      <c r="I29" s="12" t="s">
        <v>19</v>
      </c>
      <c r="J29" s="15" t="s">
        <v>29</v>
      </c>
      <c r="K29" s="9"/>
    </row>
    <row r="30" spans="1:11" x14ac:dyDescent="0.45">
      <c r="C30" s="10">
        <v>45292</v>
      </c>
      <c r="D30" s="19" t="s">
        <v>22</v>
      </c>
      <c r="E30" s="12">
        <v>10</v>
      </c>
      <c r="F30" s="17">
        <v>-352.84</v>
      </c>
      <c r="G30" s="14" t="s">
        <v>18</v>
      </c>
      <c r="H30" s="12"/>
      <c r="I30" s="12" t="s">
        <v>19</v>
      </c>
      <c r="J30" s="15" t="s">
        <v>23</v>
      </c>
      <c r="K30" s="9"/>
    </row>
    <row r="31" spans="1:11" x14ac:dyDescent="0.45">
      <c r="C31" s="10">
        <v>45292</v>
      </c>
      <c r="D31" s="19" t="s">
        <v>17</v>
      </c>
      <c r="E31" s="12">
        <v>10</v>
      </c>
      <c r="F31" s="17">
        <v>-55.26</v>
      </c>
      <c r="G31" s="14" t="s">
        <v>18</v>
      </c>
      <c r="H31" s="12"/>
      <c r="I31" s="12" t="s">
        <v>19</v>
      </c>
      <c r="J31" s="15" t="s">
        <v>20</v>
      </c>
      <c r="K31" s="9"/>
    </row>
    <row r="32" spans="1:11" x14ac:dyDescent="0.45">
      <c r="C32" s="10">
        <v>45294</v>
      </c>
      <c r="D32" s="19" t="s">
        <v>22</v>
      </c>
      <c r="E32" s="12">
        <v>10</v>
      </c>
      <c r="F32" s="17">
        <v>-300</v>
      </c>
      <c r="G32" s="14" t="s">
        <v>18</v>
      </c>
      <c r="H32" s="12"/>
      <c r="I32" s="12" t="s">
        <v>19</v>
      </c>
      <c r="J32" s="15" t="s">
        <v>30</v>
      </c>
      <c r="K32" s="9"/>
    </row>
    <row r="33" spans="1:11" x14ac:dyDescent="0.45">
      <c r="C33" s="10">
        <v>45296</v>
      </c>
      <c r="D33" s="19" t="s">
        <v>22</v>
      </c>
      <c r="E33" s="12">
        <v>10</v>
      </c>
      <c r="F33" s="17">
        <v>-500</v>
      </c>
      <c r="G33" s="14" t="s">
        <v>18</v>
      </c>
      <c r="H33" s="12"/>
      <c r="I33" s="12" t="s">
        <v>19</v>
      </c>
      <c r="J33" s="15" t="s">
        <v>23</v>
      </c>
      <c r="K33" s="9"/>
    </row>
    <row r="34" spans="1:11" x14ac:dyDescent="0.45">
      <c r="C34" s="10">
        <v>45296</v>
      </c>
      <c r="D34" s="19" t="s">
        <v>17</v>
      </c>
      <c r="E34" s="12">
        <v>10</v>
      </c>
      <c r="F34" s="17">
        <v>-500</v>
      </c>
      <c r="G34" s="14" t="s">
        <v>18</v>
      </c>
      <c r="H34" s="12"/>
      <c r="I34" s="12" t="s">
        <v>19</v>
      </c>
      <c r="J34" s="15" t="s">
        <v>29</v>
      </c>
      <c r="K34" s="9"/>
    </row>
    <row r="35" spans="1:11" x14ac:dyDescent="0.45">
      <c r="C35" s="10">
        <v>45296</v>
      </c>
      <c r="D35" s="19" t="s">
        <v>17</v>
      </c>
      <c r="E35" s="12">
        <v>10</v>
      </c>
      <c r="F35" s="17">
        <v>-250</v>
      </c>
      <c r="G35" s="14" t="s">
        <v>18</v>
      </c>
      <c r="H35" s="12"/>
      <c r="I35" s="12" t="s">
        <v>19</v>
      </c>
      <c r="J35" s="15" t="s">
        <v>20</v>
      </c>
      <c r="K35" s="9"/>
    </row>
    <row r="36" spans="1:11" x14ac:dyDescent="0.45">
      <c r="C36" s="10">
        <v>45296</v>
      </c>
      <c r="D36" s="19" t="s">
        <v>22</v>
      </c>
      <c r="E36" s="12">
        <v>10</v>
      </c>
      <c r="F36" s="17">
        <v>-300</v>
      </c>
      <c r="G36" s="14" t="s">
        <v>18</v>
      </c>
      <c r="H36" s="12"/>
      <c r="I36" s="12" t="s">
        <v>19</v>
      </c>
      <c r="J36" s="15" t="s">
        <v>30</v>
      </c>
      <c r="K36" s="9"/>
    </row>
    <row r="37" spans="1:11" x14ac:dyDescent="0.45">
      <c r="C37" s="10">
        <v>45297</v>
      </c>
      <c r="D37" s="19" t="s">
        <v>22</v>
      </c>
      <c r="E37" s="12">
        <v>10</v>
      </c>
      <c r="F37" s="17">
        <v>-300</v>
      </c>
      <c r="G37" s="14" t="s">
        <v>18</v>
      </c>
      <c r="H37" s="12"/>
      <c r="I37" s="12" t="s">
        <v>19</v>
      </c>
      <c r="J37" s="15" t="s">
        <v>30</v>
      </c>
      <c r="K37" s="9"/>
    </row>
    <row r="38" spans="1:11" x14ac:dyDescent="0.45">
      <c r="C38" s="10">
        <v>45298</v>
      </c>
      <c r="D38" s="19" t="s">
        <v>22</v>
      </c>
      <c r="E38" s="12">
        <v>10</v>
      </c>
      <c r="F38" s="17">
        <v>-300</v>
      </c>
      <c r="G38" s="14" t="s">
        <v>18</v>
      </c>
      <c r="H38" s="12"/>
      <c r="I38" s="12" t="s">
        <v>19</v>
      </c>
      <c r="J38" s="15" t="s">
        <v>30</v>
      </c>
      <c r="K38" s="9"/>
    </row>
    <row r="39" spans="1:11" x14ac:dyDescent="0.45">
      <c r="C39" s="10">
        <v>45299</v>
      </c>
      <c r="D39" s="19" t="s">
        <v>17</v>
      </c>
      <c r="E39" s="12">
        <v>10</v>
      </c>
      <c r="F39" s="17">
        <v>-250</v>
      </c>
      <c r="G39" s="14" t="s">
        <v>18</v>
      </c>
      <c r="H39" s="12"/>
      <c r="I39" s="12" t="s">
        <v>19</v>
      </c>
      <c r="J39" s="15" t="s">
        <v>20</v>
      </c>
      <c r="K39" s="9"/>
    </row>
    <row r="40" spans="1:11" x14ac:dyDescent="0.45">
      <c r="C40" s="10">
        <v>45300</v>
      </c>
      <c r="D40" s="19" t="s">
        <v>22</v>
      </c>
      <c r="E40" s="12">
        <v>10</v>
      </c>
      <c r="F40" s="17">
        <v>-300</v>
      </c>
      <c r="G40" s="14" t="s">
        <v>18</v>
      </c>
      <c r="H40" s="12"/>
      <c r="I40" s="12" t="s">
        <v>19</v>
      </c>
      <c r="J40" s="15" t="s">
        <v>30</v>
      </c>
      <c r="K40" s="9"/>
    </row>
    <row r="41" spans="1:11" ht="23.25" thickBot="1" x14ac:dyDescent="0.5">
      <c r="E41" s="20" t="s">
        <v>32</v>
      </c>
      <c r="F41" s="21">
        <f>SUM(F6:F40)</f>
        <v>-11678.31</v>
      </c>
    </row>
    <row r="42" spans="1:11" ht="270" x14ac:dyDescent="0.45">
      <c r="D42" s="7" t="s">
        <v>33</v>
      </c>
      <c r="E42" s="8" t="s">
        <v>34</v>
      </c>
      <c r="F42" s="4" t="s">
        <v>5</v>
      </c>
      <c r="G42" s="8" t="s">
        <v>35</v>
      </c>
      <c r="H42" s="4" t="s">
        <v>5</v>
      </c>
      <c r="I42" s="4" t="s">
        <v>5</v>
      </c>
      <c r="J42" s="8" t="s">
        <v>36</v>
      </c>
    </row>
    <row r="43" spans="1:11" x14ac:dyDescent="0.45">
      <c r="A43" s="22"/>
      <c r="D43" s="4" t="s">
        <v>37</v>
      </c>
      <c r="E43" s="3" t="s">
        <v>38</v>
      </c>
      <c r="F43" s="4" t="s">
        <v>39</v>
      </c>
      <c r="G43" s="3" t="s">
        <v>40</v>
      </c>
      <c r="H43" s="4" t="s">
        <v>13</v>
      </c>
      <c r="I43" s="4" t="s">
        <v>41</v>
      </c>
      <c r="J43" s="4" t="s">
        <v>42</v>
      </c>
    </row>
    <row r="44" spans="1:11" x14ac:dyDescent="0.45">
      <c r="A44" s="23" t="s">
        <v>43</v>
      </c>
      <c r="D44" s="24" t="s">
        <v>44</v>
      </c>
      <c r="E44" s="16">
        <v>45302</v>
      </c>
      <c r="F44" s="25">
        <v>10</v>
      </c>
      <c r="G44" s="26">
        <v>-11678.31</v>
      </c>
      <c r="H44" s="24"/>
      <c r="I44" s="24"/>
      <c r="J44" s="27" t="s">
        <v>124</v>
      </c>
    </row>
    <row r="47" spans="1:11" x14ac:dyDescent="0.45">
      <c r="F47" s="28" t="s">
        <v>45</v>
      </c>
      <c r="G47" s="29">
        <f>F41-G44</f>
        <v>0</v>
      </c>
    </row>
    <row r="49" spans="6:6" x14ac:dyDescent="0.45">
      <c r="F49" s="6" t="s">
        <v>46</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Finance</vt:lpstr>
      <vt:lpstr>Facilities</vt:lpstr>
      <vt:lpstr>Facilities1</vt:lpstr>
      <vt:lpstr>Family support</vt:lpstr>
      <vt:lpstr>Greenspace</vt:lpstr>
      <vt:lpstr>Housing</vt:lpstr>
      <vt:lpstr>Housing1</vt:lpstr>
      <vt:lpstr>Housing2</vt:lpstr>
      <vt:lpstr>JWS</vt:lpstr>
      <vt:lpstr>JWS1</vt:lpstr>
      <vt:lpstr>Parking</vt:lpstr>
      <vt:lpstr>Strategic Management</vt:lpstr>
      <vt:lpstr>Theatre</vt:lpstr>
      <vt:lpstr>Theatre2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Smith</dc:creator>
  <cp:lastModifiedBy>Michelle Smith</cp:lastModifiedBy>
  <dcterms:created xsi:type="dcterms:W3CDTF">2024-01-26T16:05:19Z</dcterms:created>
  <dcterms:modified xsi:type="dcterms:W3CDTF">2024-01-26T16:20:07Z</dcterms:modified>
</cp:coreProperties>
</file>