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ichelle.Smith\Box\Transactions\Transparency reporting\Procurement cards (PUBLISHED DIRECTLY TO WEB)\"/>
    </mc:Choice>
  </mc:AlternateContent>
  <xr:revisionPtr revIDLastSave="0" documentId="13_ncr:1_{95E41454-09C2-4B94-96ED-23129EDA932B}" xr6:coauthVersionLast="47" xr6:coauthVersionMax="47" xr10:uidLastSave="{00000000-0000-0000-0000-000000000000}"/>
  <bookViews>
    <workbookView xWindow="-120" yWindow="-120" windowWidth="29040" windowHeight="15840" xr2:uid="{00000000-000D-0000-FFFF-FFFF00000000}"/>
  </bookViews>
  <sheets>
    <sheet name="Legal" sheetId="1" r:id="rId1"/>
    <sheet name="Civic Events" sheetId="3" r:id="rId2"/>
    <sheet name="Drainage" sheetId="11" r:id="rId3"/>
    <sheet name="Facilities" sheetId="4" r:id="rId4"/>
    <sheet name="Family Support" sheetId="8" r:id="rId5"/>
    <sheet name="Green Space" sheetId="12" r:id="rId6"/>
    <sheet name="JWS(1)" sheetId="5" r:id="rId7"/>
    <sheet name="JWS" sheetId="14" r:id="rId8"/>
    <sheet name="Housing" sheetId="13" r:id="rId9"/>
    <sheet name="Marketing" sheetId="10" r:id="rId10"/>
    <sheet name="Parking" sheetId="6" r:id="rId11"/>
    <sheet name="Recreation &amp; Leisure" sheetId="15" r:id="rId12"/>
    <sheet name="Theatre" sheetId="9" r:id="rId13"/>
    <sheet name="Sheet2" sheetId="2"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4" l="1"/>
  <c r="Q44" i="14"/>
  <c r="P44" i="14"/>
  <c r="O44" i="14"/>
  <c r="N44" i="14"/>
  <c r="E43" i="14"/>
  <c r="E41" i="14"/>
  <c r="E40" i="14"/>
  <c r="Q39" i="14"/>
  <c r="P39" i="14"/>
  <c r="O39" i="14"/>
  <c r="N39" i="14"/>
  <c r="Q38" i="14"/>
  <c r="P38" i="14"/>
  <c r="O38" i="14"/>
  <c r="N38" i="14"/>
  <c r="Q37" i="14"/>
  <c r="P37" i="14"/>
  <c r="O37" i="14"/>
  <c r="N37" i="14"/>
  <c r="E13" i="15"/>
  <c r="D13" i="15"/>
  <c r="C13" i="15"/>
  <c r="Q11" i="15"/>
  <c r="P11" i="15"/>
  <c r="O11" i="15"/>
  <c r="N11" i="15"/>
  <c r="D46" i="14" l="1"/>
  <c r="C46" i="14"/>
  <c r="E36" i="14"/>
  <c r="E35" i="14"/>
  <c r="E34" i="14"/>
  <c r="E33" i="14"/>
  <c r="E32" i="14"/>
  <c r="Q31" i="14"/>
  <c r="P31" i="14"/>
  <c r="O31" i="14"/>
  <c r="N31" i="14"/>
  <c r="Q29" i="14"/>
  <c r="P29" i="14"/>
  <c r="O29" i="14"/>
  <c r="N29" i="14"/>
  <c r="E28" i="14"/>
  <c r="E27" i="14"/>
  <c r="E26" i="14"/>
  <c r="E25" i="14"/>
  <c r="Q24" i="14"/>
  <c r="P24" i="14"/>
  <c r="O24" i="14"/>
  <c r="N24" i="14"/>
  <c r="E23" i="14"/>
  <c r="E22" i="14"/>
  <c r="Q21" i="14"/>
  <c r="P21" i="14"/>
  <c r="O21" i="14"/>
  <c r="N21" i="14"/>
  <c r="Q20" i="14"/>
  <c r="P20" i="14"/>
  <c r="O20" i="14"/>
  <c r="N20" i="14"/>
  <c r="E19" i="14"/>
  <c r="E18" i="14"/>
  <c r="Q17" i="14"/>
  <c r="P17" i="14"/>
  <c r="O17" i="14"/>
  <c r="N17" i="14"/>
  <c r="E16" i="14"/>
  <c r="E14" i="14"/>
  <c r="Q13" i="14"/>
  <c r="P13" i="14"/>
  <c r="O13" i="14"/>
  <c r="N13" i="14"/>
  <c r="E12" i="14"/>
  <c r="E46" i="14" s="1"/>
  <c r="Q11" i="14"/>
  <c r="P11" i="14"/>
  <c r="O11" i="14"/>
  <c r="N11" i="14"/>
  <c r="E12" i="13" l="1"/>
  <c r="D12" i="13"/>
  <c r="C12" i="13"/>
  <c r="E14" i="12"/>
  <c r="D14" i="12"/>
  <c r="C14" i="12"/>
  <c r="Q10" i="12"/>
  <c r="P10" i="12"/>
  <c r="O10" i="12"/>
  <c r="N10" i="12"/>
  <c r="E14" i="11"/>
  <c r="D14" i="11"/>
  <c r="C14" i="11"/>
  <c r="Q11" i="11"/>
  <c r="P11" i="11"/>
  <c r="O11" i="11"/>
  <c r="N11" i="11"/>
  <c r="E14" i="10"/>
  <c r="D14" i="10"/>
  <c r="C14" i="10"/>
  <c r="Q11" i="10"/>
  <c r="P11" i="10"/>
  <c r="O11" i="10"/>
  <c r="N11" i="10"/>
  <c r="F15" i="9"/>
  <c r="E15" i="9"/>
  <c r="D15" i="9"/>
  <c r="R11" i="9"/>
  <c r="Q11" i="9"/>
  <c r="P11" i="9"/>
  <c r="O11" i="9"/>
  <c r="E13" i="8" l="1"/>
  <c r="D13" i="8"/>
  <c r="C13" i="8"/>
  <c r="Q11" i="8"/>
  <c r="P11" i="8"/>
  <c r="O11" i="8"/>
  <c r="N11" i="8"/>
  <c r="E13" i="6"/>
  <c r="D13" i="6"/>
  <c r="C13" i="6"/>
  <c r="Q11" i="6"/>
  <c r="P11" i="6"/>
  <c r="O11" i="6"/>
  <c r="N11" i="6"/>
  <c r="E24" i="5"/>
  <c r="D24" i="5"/>
  <c r="C24" i="5"/>
  <c r="E15" i="4" l="1"/>
  <c r="D15" i="4"/>
  <c r="C15" i="4"/>
  <c r="E13" i="3"/>
  <c r="D13" i="3"/>
  <c r="Q12" i="3"/>
  <c r="P12" i="3"/>
  <c r="O12" i="3"/>
  <c r="N12" i="3"/>
  <c r="Q11" i="3"/>
  <c r="P11" i="3"/>
  <c r="O11" i="3"/>
  <c r="N11" i="3"/>
  <c r="C13" i="3"/>
  <c r="E12" i="1"/>
  <c r="D12" i="1"/>
  <c r="Q11" i="1"/>
  <c r="P11" i="1"/>
  <c r="O11" i="1"/>
  <c r="N11" i="1"/>
  <c r="C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tc={F6B11BB6-20F1-4B28-8CBA-EDDD02C52C75}</author>
    <author>tc={305643ED-F874-4228-A286-D80B12B8CD5E}</author>
    <author>tc={09082497-7E52-47A9-AABD-B3977F20D1B7}</author>
    <author>tc={4975F565-C250-4489-9F14-03CE486EB38E}</author>
    <author>tc={DD2A5E5E-DA52-498B-AFE2-F84C876D5631}</author>
    <author>tc={D0987B88-1A75-4567-BD4A-857BE80FC82A}</author>
    <author>tc={9BEC4A99-020A-47BB-A599-1FED9ABAE583}</author>
    <author>tc={0147F80B-86F4-468D-B7B7-28DCAC37BFA9}</author>
    <author>tc={B99EBD72-25B7-4362-9340-E2E76D3B2766}</author>
    <author>tc={03DAF830-08BA-44B8-BB26-538CCF1AC085}</author>
    <author>tc={1D5042A3-B839-4665-90FD-2637C44CDD50}</author>
    <author>tc={5CB9977E-1B62-48D9-BFAA-9BCC9E1BDE65}</author>
  </authors>
  <commentList>
    <comment ref="B1" authorId="0" shapeId="0" xr:uid="{F6B11BB6-20F1-4B28-8CBA-EDDD02C52C7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305643ED-F874-4228-A286-D80B12B8CD5E}">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9082497-7E52-47A9-AABD-B3977F20D1B7}">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4975F565-C250-4489-9F14-03CE486EB38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D2A5E5E-DA52-498B-AFE2-F84C876D5631}">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D0987B88-1A75-4567-BD4A-857BE80FC82A}">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9BEC4A99-020A-47BB-A599-1FED9ABAE58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0147F80B-86F4-468D-B7B7-28DCAC37BFA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B99EBD72-25B7-4362-9340-E2E76D3B276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3DAF830-08BA-44B8-BB26-538CCF1AC085}">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1D5042A3-B839-4665-90FD-2637C44CDD50}">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5CB9977E-1B62-48D9-BFAA-9BCC9E1BDE6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tc={8D53456F-90B3-482D-8D16-7F448DE55597}</author>
    <author>tc={6CBAA32D-B0D7-4D6F-8F53-127F4C9B0C8B}</author>
    <author>tc={47066075-5604-4D5F-909C-46D6ADC5A1CF}</author>
    <author>tc={FCC32907-A732-4952-891A-28D013B05DBE}</author>
    <author>tc={620B0180-1947-43D0-BA0E-FC5749CD549C}</author>
    <author>tc={E09B9CC6-09AA-4FAB-9BB7-F630C1180308}</author>
    <author>tc={4F671C9B-7ED5-451F-A4D8-889B3AD0F836}</author>
    <author>tc={60F4A1DA-6FFB-4D23-B8F1-928AEC3A8D81}</author>
    <author>tc={CD992367-D537-41BD-8951-5FF2B040EE86}</author>
    <author>tc={9C7688EC-6EC1-4E40-8915-547A29F8AFA2}</author>
    <author>tc={7807CAA5-5CC2-4F53-AA95-76FE82DFC478}</author>
    <author>tc={FE05D131-1E45-4B08-B096-9C1242EF11D2}</author>
  </authors>
  <commentList>
    <comment ref="B1" authorId="0" shapeId="0" xr:uid="{8D53456F-90B3-482D-8D16-7F448DE5559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6CBAA32D-B0D7-4D6F-8F53-127F4C9B0C8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47066075-5604-4D5F-909C-46D6ADC5A1CF}">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FCC32907-A732-4952-891A-28D013B05DBE}">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620B0180-1947-43D0-BA0E-FC5749CD549C}">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E09B9CC6-09AA-4FAB-9BB7-F630C1180308}">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4F671C9B-7ED5-451F-A4D8-889B3AD0F83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60F4A1DA-6FFB-4D23-B8F1-928AEC3A8D8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CD992367-D537-41BD-8951-5FF2B040EE8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C7688EC-6EC1-4E40-8915-547A29F8AFA2}">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7807CAA5-5CC2-4F53-AA95-76FE82DFC478}">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FE05D131-1E45-4B08-B096-9C1242EF11D2}">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tc={F9D337EA-E00D-49FB-AFF6-460E04C341CA}</author>
    <author>tc={0AF86E6D-2517-4FAF-AC54-CDEE0FDDEEB5}</author>
    <author>tc={2395B667-08F9-4246-9AF2-5E6CE194A0A8}</author>
    <author>tc={A99ED791-2654-4018-BD9E-DBEF972530ED}</author>
    <author>tc={7E6EAFC3-24EB-475F-89BC-565684A07FC4}</author>
    <author>tc={F09AC470-565A-4C5A-9ED9-4CFA0A5CB3F6}</author>
    <author>tc={3B20E7BF-A8A9-435D-9FA5-BC14D7CB5BEB}</author>
    <author>tc={9A6362A7-1A52-4DD1-9DB2-839A8C9320C0}</author>
    <author>tc={488E6BB3-0999-4F42-BC15-AEA2B5049DB9}</author>
    <author>tc={8E5ED4E3-5622-46C1-AE7D-41A992E87909}</author>
    <author>tc={6E33E7A1-ECFD-46D2-BBE5-18C44BC7785B}</author>
    <author>tc={8BA2E2A5-DCED-4394-A9AD-78157C33DB48}</author>
  </authors>
  <commentList>
    <comment ref="B1" authorId="0" shapeId="0" xr:uid="{F9D337EA-E00D-49FB-AFF6-460E04C341C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AF86E6D-2517-4FAF-AC54-CDEE0FDDEEB5}">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395B667-08F9-4246-9AF2-5E6CE194A0A8}">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99ED791-2654-4018-BD9E-DBEF972530ED}">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7E6EAFC3-24EB-475F-89BC-565684A07FC4}">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F09AC470-565A-4C5A-9ED9-4CFA0A5CB3F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3B20E7BF-A8A9-435D-9FA5-BC14D7CB5BEB}">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A6362A7-1A52-4DD1-9DB2-839A8C9320C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88E6BB3-0999-4F42-BC15-AEA2B5049DB9}">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E5ED4E3-5622-46C1-AE7D-41A992E8790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6E33E7A1-ECFD-46D2-BBE5-18C44BC7785B}">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8BA2E2A5-DCED-4394-A9AD-78157C33DB48}">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tc={D8CA623E-9D41-4559-B8F0-1A4A79EA74A0}</author>
    <author>tc={2869CE20-532C-402A-91C3-16850D4DB3F8}</author>
    <author>tc={25B48A61-7078-4C45-93AC-B1CA7BBF5B2D}</author>
    <author>tc={7FA1BF30-8B13-499E-9DE4-1958BFC7B3B1}</author>
    <author>tc={2A70EC15-7B10-454B-A4F3-D3FDBAC5172D}</author>
    <author>tc={378A349F-E110-4AB4-9D55-E73E70C03FBF}</author>
    <author>tc={18128751-DDFB-4078-AEC9-57CB1FD9E826}</author>
    <author>tc={7F0C2BD9-E01F-412D-874F-B19DC6A6AB60}</author>
    <author>tc={F854F0EC-33D3-4FD6-AB10-2F4F11C8ACC6}</author>
    <author>tc={0D53F644-E496-4E21-B72A-ED0E21F37113}</author>
    <author>tc={06699E3C-4339-476B-BDC3-86432653DDED}</author>
    <author>tc={84CAFE89-582D-4F70-ACC0-3D31375E9C59}</author>
  </authors>
  <commentList>
    <comment ref="B1" authorId="0" shapeId="0" xr:uid="{D8CA623E-9D41-4559-B8F0-1A4A79EA74A0}">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2869CE20-532C-402A-91C3-16850D4DB3F8}">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5B48A61-7078-4C45-93AC-B1CA7BBF5B2D}">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7FA1BF30-8B13-499E-9DE4-1958BFC7B3B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2A70EC15-7B10-454B-A4F3-D3FDBAC5172D}">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378A349F-E110-4AB4-9D55-E73E70C03FB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18128751-DDFB-4078-AEC9-57CB1FD9E82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7F0C2BD9-E01F-412D-874F-B19DC6A6AB60}">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854F0EC-33D3-4FD6-AB10-2F4F11C8ACC6}">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0D53F644-E496-4E21-B72A-ED0E21F3711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06699E3C-4339-476B-BDC3-86432653DDED}">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84CAFE89-582D-4F70-ACC0-3D31375E9C59}">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tc={659B5C85-5491-4643-BA91-4A7905A17EC5}</author>
    <author>tc={821EB4D4-87B0-49FF-AEFA-FD8EB4FB53DD}</author>
    <author>tc={D2631E9B-7CF6-43FF-9276-3032A9C9AD15}</author>
    <author>tc={3E7BC1EE-2BB8-443D-AD36-3AD38E875811}</author>
    <author>tc={69D7D96A-56DA-43DB-916F-104F679629DB}</author>
    <author>tc={515A594B-7CBB-4171-BBCE-BB19F6321677}</author>
    <author>tc={2AE7AA70-FDAB-4E31-8DC7-4336F2BDC836}</author>
    <author>tc={D651A137-80F2-4DBD-8677-B1B8C55C99FA}</author>
    <author>tc={299BFDD7-5C8D-4BBF-B7CF-9E3D9915F7B2}</author>
    <author>tc={8737C25A-4D0F-4D39-909D-7CC11085F94B}</author>
    <author>tc={6BD99EED-64FA-4A3F-A118-60E7CD3C8D49}</author>
  </authors>
  <commentList>
    <comment ref="C1" authorId="0" shapeId="0" xr:uid="{659B5C85-5491-4643-BA91-4A7905A17EC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2" authorId="1" shapeId="0" xr:uid="{821EB4D4-87B0-49FF-AEFA-FD8EB4FB53DD}">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D3" authorId="2" shapeId="0" xr:uid="{D2631E9B-7CF6-43FF-9276-3032A9C9AD15}">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F3" authorId="3" shapeId="0" xr:uid="{3E7BC1EE-2BB8-443D-AD36-3AD38E87581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B7" authorId="4" shapeId="0" xr:uid="{69D7D96A-56DA-43DB-916F-104F679629D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G7" authorId="5" shapeId="0" xr:uid="{515A594B-7CBB-4171-BBCE-BB19F6321677}">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M7" authorId="6" shapeId="0" xr:uid="{2AE7AA70-FDAB-4E31-8DC7-4336F2BDC83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C8" authorId="7" shapeId="0" xr:uid="{D651A137-80F2-4DBD-8677-B1B8C55C99FA}">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D8" authorId="8" shapeId="0" xr:uid="{299BFDD7-5C8D-4BBF-B7CF-9E3D9915F7B2}">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E8" authorId="9" shapeId="0" xr:uid="{8737C25A-4D0F-4D39-909D-7CC11085F94B}">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F8" authorId="10" shapeId="0" xr:uid="{6BD99EED-64FA-4A3F-A118-60E7CD3C8D4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tc={00E850F7-A8B5-4F83-B2B6-6A34526DA10B}</author>
    <author>tc={D463357D-36FB-4F41-BA58-88A7900AC17D}</author>
    <author>tc={0C04DEF4-CB2B-4336-8F8E-B2FD464C182B}</author>
    <author>tc={8CA2D5F6-D55E-4088-9F51-0278B8C3A375}</author>
    <author>tc={49BFA013-6AE2-489B-A8A5-1897F3A99B0A}</author>
    <author>tc={7A2CA1C3-F4B9-458C-B63A-8EE8B25B4BBF}</author>
    <author>tc={DC109434-19E6-4CC5-9450-5B714E0D58A6}</author>
    <author>tc={DABB30B9-1FB7-4738-9787-BC2738B08519}</author>
    <author>tc={936B05F5-717B-4224-8809-795880DBF4DE}</author>
    <author>tc={A4146F72-DCE2-4A1C-8B21-B98A905E9CF4}</author>
    <author>tc={F753A6E6-1688-4BF2-9AE6-A5D77753CB42}</author>
    <author>tc={7B4A68A2-C6F6-4797-AAE6-8F4BD9C50D5B}</author>
    <author>tc={DF57D822-8D68-4259-A9FA-356E672027BF}</author>
    <author>tc={DFBB51D4-29DB-442C-BBDD-6178F7CECA51}</author>
  </authors>
  <commentList>
    <comment ref="B1" authorId="0" shapeId="0" xr:uid="{00E850F7-A8B5-4F83-B2B6-6A34526DA10B}">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D463357D-36FB-4F41-BA58-88A7900AC17D}">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0C04DEF4-CB2B-4336-8F8E-B2FD464C182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CA2D5F6-D55E-4088-9F51-0278B8C3A375}">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49BFA013-6AE2-489B-A8A5-1897F3A99B0A}">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7A2CA1C3-F4B9-458C-B63A-8EE8B25B4BB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DC109434-19E6-4CC5-9450-5B714E0D58A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DABB30B9-1FB7-4738-9787-BC2738B08519}">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936B05F5-717B-4224-8809-795880DBF4D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A4146F72-DCE2-4A1C-8B21-B98A905E9CF4}">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753A6E6-1688-4BF2-9AE6-A5D77753CB42}">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7B4A68A2-C6F6-4797-AAE6-8F4BD9C50D5B}">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D13" authorId="12" shapeId="0" xr:uid="{DF57D822-8D68-4259-A9FA-356E672027B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 ref="E13" authorId="13" shapeId="0" xr:uid="{DFBB51D4-29DB-442C-BBDD-6178F7CECA51}">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tc={947748CB-1C93-4BE9-820B-670C59C660E4}</author>
    <author>tc={A354C9A5-2420-4201-A2DB-68AFC9C88327}</author>
    <author>tc={16689D3A-9B1E-470E-BAE8-EB229DD8ADCE}</author>
    <author>tc={8CBE888C-0ADF-4920-BA5B-5BDA173342B8}</author>
    <author>tc={ED669654-B356-4AE4-A40D-4C4E7E95E766}</author>
    <author>tc={28F8C808-E51D-462B-A839-FF1E57E47FD6}</author>
    <author>tc={79095434-D843-4551-BAF4-E26161BEEE66}</author>
    <author>tc={C97DC6FC-B254-44B3-9DED-7705839CEE73}</author>
    <author>tc={470F7719-2F2D-4A0E-A8FA-A85B4C977C0B}</author>
    <author>tc={1D30F98F-FCE6-4B99-9A84-98EDAEAE8A37}</author>
    <author>tc={99732762-FF77-464F-A098-2BE2C5A9910C}</author>
    <author>tc={7CE61910-4E01-4197-8687-F795E6E4D03C}</author>
  </authors>
  <commentList>
    <comment ref="B1" authorId="0" shapeId="0" xr:uid="{947748CB-1C93-4BE9-820B-670C59C660E4}">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354C9A5-2420-4201-A2DB-68AFC9C88327}">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16689D3A-9B1E-470E-BAE8-EB229DD8ADC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8CBE888C-0ADF-4920-BA5B-5BDA173342B8}">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ED669654-B356-4AE4-A40D-4C4E7E95E76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28F8C808-E51D-462B-A839-FF1E57E47FD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79095434-D843-4551-BAF4-E26161BEEE66}">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C97DC6FC-B254-44B3-9DED-7705839CEE73}">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470F7719-2F2D-4A0E-A8FA-A85B4C977C0B}">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1D30F98F-FCE6-4B99-9A84-98EDAEAE8A37}">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99732762-FF77-464F-A098-2BE2C5A9910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7CE61910-4E01-4197-8687-F795E6E4D03C}">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tc={643647E5-1BAA-411C-B2C3-394CF50ADA1A}</author>
    <author>tc={8B42BDA3-F537-4491-95D7-CF8A5AFB3DE1}</author>
    <author>tc={3A03D32E-B37C-426A-B8FC-70B858ADEB24}</author>
    <author>tc={398A5D55-DE42-4AB6-81AF-B91A96E09CB6}</author>
    <author>tc={D32F4C02-2E65-41A7-96C8-D7C6071C1B5B}</author>
    <author>tc={6EA869FF-693D-4BF2-BF10-A6EFEBB032A4}</author>
    <author>tc={C0AF859A-FCC1-4318-BDE6-0D3611F689B9}</author>
    <author>tc={9B948D4C-22F2-4CC3-A8AA-A0FB8260C8DF}</author>
    <author>tc={01936143-71B2-4294-89EE-26BB64035091}</author>
    <author>tc={9ED2E78C-16B7-4709-9DEA-6848C7347D69}</author>
    <author>tc={AA9F1909-5DE6-43B9-8D5D-A6EF40456F4F}</author>
    <author>tc={A05F246A-0823-40BA-B748-D042F9FF207D}</author>
  </authors>
  <commentList>
    <comment ref="B1" authorId="0" shapeId="0" xr:uid="{643647E5-1BAA-411C-B2C3-394CF50ADA1A}">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8B42BDA3-F537-4491-95D7-CF8A5AFB3DE1}">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3A03D32E-B37C-426A-B8FC-70B858ADEB24}">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398A5D55-DE42-4AB6-81AF-B91A96E09CB6}">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32F4C02-2E65-41A7-96C8-D7C6071C1B5B}">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EA869FF-693D-4BF2-BF10-A6EFEBB032A4}">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C0AF859A-FCC1-4318-BDE6-0D3611F689B9}">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9B948D4C-22F2-4CC3-A8AA-A0FB8260C8D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01936143-71B2-4294-89EE-26BB64035091}">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9ED2E78C-16B7-4709-9DEA-6848C7347D6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AA9F1909-5DE6-43B9-8D5D-A6EF40456F4F}">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5" authorId="11" shapeId="0" xr:uid="{A05F246A-0823-40BA-B748-D042F9FF207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tc={0BA5C1BA-ED0D-4485-9A9C-789D16881F0C}</author>
    <author>tc={0CC22DB2-8035-4202-8B0B-7EA483E1E5DB}</author>
    <author>tc={751993F0-F39A-412E-8F6D-31823C3814C6}</author>
    <author>tc={1B91171C-64C4-4727-A6D6-613B733F6707}</author>
    <author>tc={C3115A1D-5EA9-4E4E-BFDA-79EE2ADFA4D6}</author>
    <author>tc={ECA6F28E-6568-4DCF-8BE3-489F37FFC409}</author>
    <author>tc={03C347F1-7C33-43C9-A8E3-4C03BCC096BE}</author>
    <author>tc={A2C9D7D3-70EE-46B1-913A-C700B3585291}</author>
    <author>tc={335D0334-FD75-478C-855A-2A8C22D19E3C}</author>
    <author>tc={69148322-58B3-4D0D-B8BE-2AD6441CC509}</author>
    <author>tc={48D67943-9C6E-46C2-9D25-59068E20581C}</author>
    <author>tc={28CB4CA0-6CE8-4501-A926-D77C8643FF94}</author>
  </authors>
  <commentList>
    <comment ref="B1" authorId="0" shapeId="0" xr:uid="{0BA5C1BA-ED0D-4485-9A9C-789D16881F0C}">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0CC22DB2-8035-4202-8B0B-7EA483E1E5D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751993F0-F39A-412E-8F6D-31823C3814C6}">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1B91171C-64C4-4727-A6D6-613B733F6707}">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3115A1D-5EA9-4E4E-BFDA-79EE2ADFA4D6}">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ECA6F28E-6568-4DCF-8BE3-489F37FFC409}">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03C347F1-7C33-43C9-A8E3-4C03BCC096BE}">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2C9D7D3-70EE-46B1-913A-C700B3585291}">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35D0334-FD75-478C-855A-2A8C22D19E3C}">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69148322-58B3-4D0D-B8BE-2AD6441CC50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48D67943-9C6E-46C2-9D25-59068E20581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3" authorId="11" shapeId="0" xr:uid="{28CB4CA0-6CE8-4501-A926-D77C8643FF94}">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tc={1A8E91E2-9285-447E-A9F1-28D80F680797}</author>
    <author>tc={ACF03B51-95C5-46B2-A733-5D8E3CDB603C}</author>
    <author>tc={E849253B-33E0-483E-8C7A-467E3EB9999E}</author>
    <author>tc={AD578145-56AC-4735-8127-3850A9D555D9}</author>
    <author>tc={3FE5253B-E64D-4236-BFCB-2EE43B5C34AA}</author>
    <author>tc={6809204A-7FD6-4615-B307-ED3960591AEF}</author>
    <author>tc={A33AD7C4-B8DD-4398-AD49-1FD2DBB4ABC3}</author>
    <author>tc={B8C8F02A-DE34-4C64-BB92-A8DE01D4D106}</author>
    <author>tc={F5F5DA88-D766-4D68-AC66-DD34A9545DDE}</author>
    <author>tc={2E4D88B2-E0BA-4521-A9E5-B527DE38FBA0}</author>
    <author>tc={F3B7B4EF-8BEA-4579-B622-C07B629D7B0A}</author>
    <author>tc={9A9F331F-4BA8-4BA3-86EC-26E3709C1015}</author>
  </authors>
  <commentList>
    <comment ref="B1" authorId="0" shapeId="0" xr:uid="{1A8E91E2-9285-447E-A9F1-28D80F68079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ACF03B51-95C5-46B2-A733-5D8E3CDB603C}">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849253B-33E0-483E-8C7A-467E3EB9999E}">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AD578145-56AC-4735-8127-3850A9D555D9}">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3FE5253B-E64D-4236-BFCB-2EE43B5C34AA}">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809204A-7FD6-4615-B307-ED3960591AE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A33AD7C4-B8DD-4398-AD49-1FD2DBB4ABC3}">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B8C8F02A-DE34-4C64-BB92-A8DE01D4D106}">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F5F5DA88-D766-4D68-AC66-DD34A9545DD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2E4D88B2-E0BA-4521-A9E5-B527DE38FBA0}">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F3B7B4EF-8BEA-4579-B622-C07B629D7B0A}">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4" authorId="11" shapeId="0" xr:uid="{9A9F331F-4BA8-4BA3-86EC-26E3709C1015}">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tc={1936F01F-8B12-420C-97CD-A939320BFEA6}</author>
    <author>tc={EB213CFF-5AB9-4A52-BF1D-088430FFFBF2}</author>
    <author>tc={4F82A5A4-6FB6-4301-A847-F965FC0EDB41}</author>
    <author>tc={E138D2CF-FE9B-48E0-AE4E-75B8220D6067}</author>
    <author>tc={56DB4F18-E6BB-448E-8F2B-55105902963E}</author>
    <author>tc={670C0567-4E15-4BED-B833-C6E5F1E7C984}</author>
    <author>tc={C688587A-12D2-49D0-B6D4-0FE54EF4007F}</author>
    <author>tc={D86F0E3E-DD42-400D-A11C-90D06045D868}</author>
    <author>tc={E034D0F3-8381-4F58-92B3-98F9DD2CF203}</author>
    <author>tc={41111780-6E7C-421B-AAC4-70BFBA9FBE4C}</author>
    <author>tc={F418DCFF-EB52-444E-8EB1-962D13924FEF}</author>
  </authors>
  <commentList>
    <comment ref="B1" authorId="0" shapeId="0" xr:uid="{1936F01F-8B12-420C-97CD-A939320BFEA6}">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C3" authorId="1" shapeId="0" xr:uid="{EB213CFF-5AB9-4A52-BF1D-088430FFFBF2}">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2" shapeId="0" xr:uid="{4F82A5A4-6FB6-4301-A847-F965FC0EDB41}">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3" shapeId="0" xr:uid="{E138D2CF-FE9B-48E0-AE4E-75B8220D6067}">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4" shapeId="0" xr:uid="{56DB4F18-E6BB-448E-8F2B-55105902963E}">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5" shapeId="0" xr:uid="{670C0567-4E15-4BED-B833-C6E5F1E7C98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6" shapeId="0" xr:uid="{C688587A-12D2-49D0-B6D4-0FE54EF4007F}">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7" shapeId="0" xr:uid="{D86F0E3E-DD42-400D-A11C-90D06045D868}">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8" shapeId="0" xr:uid="{E034D0F3-8381-4F58-92B3-98F9DD2CF203}">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9" shapeId="0" xr:uid="{41111780-6E7C-421B-AAC4-70BFBA9FBE4C}">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24" authorId="10" shapeId="0" xr:uid="{F418DCFF-EB52-444E-8EB1-962D13924FEF}">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tc={84849235-D875-45B6-9BCD-AD5EAA48CC15}</author>
    <author>tc={1E7F29B7-51D6-4159-904E-8B3D86CF7D20}</author>
    <author>tc={EE5F7F98-479B-4F9D-9ECB-E38F7DC94F0B}</author>
    <author>tc={67216AF4-D9F1-4FB8-9291-16BBCA60C9EF}</author>
    <author>tc={C96F7A90-B8BE-474D-A87D-CF9B73C04995}</author>
    <author>tc={5D2E4D27-0487-434F-9B0F-F691853119A6}</author>
    <author>tc={4C9DEFEE-312E-4CDC-B6AB-1E3FD25E7994}</author>
    <author>tc={A5E418D9-DDD9-40D6-98DD-941B8BB29238}</author>
    <author>tc={39B1078B-CAA2-4D7A-8D5B-02305831073E}</author>
    <author>tc={EA57678F-552B-4913-B9A0-392431542831}</author>
    <author>tc={528A54B0-D4D3-43E5-AA91-CB4E1F054CB9}</author>
    <author>tc={E7A39A64-B13F-4619-87E6-5C29CD824153}</author>
    <author>tc={C1060331-F0C6-4BA4-A48F-FB11AA906F9D}</author>
  </authors>
  <commentList>
    <comment ref="B1" authorId="0" shapeId="0" xr:uid="{84849235-D875-45B6-9BCD-AD5EAA48CC15}">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1E7F29B7-51D6-4159-904E-8B3D86CF7D20}">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EE5F7F98-479B-4F9D-9ECB-E38F7DC94F0B}">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67216AF4-D9F1-4FB8-9291-16BBCA60C9EF}">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C96F7A90-B8BE-474D-A87D-CF9B73C04995}">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5D2E4D27-0487-434F-9B0F-F691853119A6}">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4C9DEFEE-312E-4CDC-B6AB-1E3FD25E799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A5E418D9-DDD9-40D6-98DD-941B8BB29238}">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39B1078B-CAA2-4D7A-8D5B-02305831073E}">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EA57678F-552B-4913-B9A0-392431542831}">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528A54B0-D4D3-43E5-AA91-CB4E1F054CB9}">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G37" authorId="11" shapeId="0" xr:uid="{E7A39A64-B13F-4619-87E6-5C29CD824153}">
      <text>
        <t>[Threaded comment]
Your version of Excel allows you to read this threaded comment; however, any edits to it will get removed if the file is opened in a newer version of Excel. Learn more: https://go.microsoft.com/fwlink/?linkid=870924
Comment:
    GL code changes on 4 yellow lines requested by Pat Hindley 27th Mar 2023</t>
      </text>
    </comment>
    <comment ref="C46" authorId="12" shapeId="0" xr:uid="{C1060331-F0C6-4BA4-A48F-FB11AA906F9D}">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tc={3668E879-9765-42A7-92B5-049466138067}</author>
    <author>tc={7D1AA2C9-F5DA-4AD0-973A-F4AF2F6E135B}</author>
    <author>tc={26004491-083B-421C-A2EE-6F4608581400}</author>
    <author>tc={22A63ACA-02FE-4FE0-A4AA-BB37A54DC0CA}</author>
    <author>tc={DA97E82D-B0D6-4343-B5D6-3077AFDA960E}</author>
    <author>tc={62CAE6D7-A95B-464F-A139-0B6D27E2631F}</author>
    <author>tc={52EFC5B1-2F02-4325-BCE1-A0925D6471B4}</author>
    <author>tc={C0F47F68-E268-487F-890C-F76000519774}</author>
    <author>tc={BC155CB8-1E19-4AC1-BD7D-33E4F84A6143}</author>
    <author>tc={82C27872-12D2-438E-8E2B-F3E20DB1B2B9}</author>
    <author>tc={5CB8E72D-2A89-4AAD-A7F7-A97518058AF1}</author>
    <author>tc={14145E9F-2F00-4359-980D-F66DB1316FA4}</author>
  </authors>
  <commentList>
    <comment ref="B1" authorId="0" shapeId="0" xr:uid="{3668E879-9765-42A7-92B5-049466138067}">
      <text>
        <t>[Threaded comment]
Your version of Excel allows you to read this threaded comment; however, any edits to it will get removed if the file is opened in a newer version of Excel. Learn more: https://go.microsoft.com/fwlink/?linkid=870924
Comment:
    Please select Natwest credit card or Barclaycard procurement card depending on the card type you hold</t>
      </text>
    </comment>
    <comment ref="B2" authorId="1" shapeId="0" xr:uid="{7D1AA2C9-F5DA-4AD0-973A-F4AF2F6E135B}">
      <text>
        <t>[Threaded comment]
Your version of Excel allows you to read this threaded comment; however, any edits to it will get removed if the file is opened in a newer version of Excel. Learn more: https://go.microsoft.com/fwlink/?linkid=870924
Comment:
    Please enter your name</t>
      </text>
    </comment>
    <comment ref="C3" authorId="2" shapeId="0" xr:uid="{26004491-083B-421C-A2EE-6F4608581400}">
      <text>
        <t>[Threaded comment]
Your version of Excel allows you to read this threaded comment; however, any edits to it will get removed if the file is opened in a newer version of Excel. Learn more: https://go.microsoft.com/fwlink/?linkid=870924
Comment:
    Natwest - Statement start date is 11th of the month; Barclaycards - Statement start date is 12th of the month</t>
      </text>
    </comment>
    <comment ref="E3" authorId="3" shapeId="0" xr:uid="{22A63ACA-02FE-4FE0-A4AA-BB37A54DC0CA}">
      <text>
        <t>[Threaded comment]
Your version of Excel allows you to read this threaded comment; however, any edits to it will get removed if the file is opened in a newer version of Excel. Learn more: https://go.microsoft.com/fwlink/?linkid=870924
Comment:
    Natwest - Statement end date is 10th of the month; Barclaycards - Statement end date is 11th of the month</t>
      </text>
    </comment>
    <comment ref="A7" authorId="4" shapeId="0" xr:uid="{DA97E82D-B0D6-4343-B5D6-3077AFDA960E}">
      <text>
        <t>[Threaded comment]
Your version of Excel allows you to read this threaded comment; however, any edits to it will get removed if the file is opened in a newer version of Excel. Learn more: https://go.microsoft.com/fwlink/?linkid=870924
Comment:
    Please enter date of transaction as per the date on your statement</t>
      </text>
    </comment>
    <comment ref="F7" authorId="5" shapeId="0" xr:uid="{62CAE6D7-A95B-464F-A139-0B6D27E2631F}">
      <text>
        <t>[Threaded comment]
Your version of Excel allows you to read this threaded comment; however, any edits to it will get removed if the file is opened in a newer version of Excel. Learn more: https://go.microsoft.com/fwlink/?linkid=870924
Comment:
    The GL code consists of up to 12 digits as is made up of 3 digits for cost centre, 4 digits for detail code and optionally 5 digits for classification code (the three components are separated by /   An example code is 200/4020/20005</t>
      </text>
    </comment>
    <comment ref="L7" authorId="6" shapeId="0" xr:uid="{52EFC5B1-2F02-4325-BCE1-A0925D6471B4}">
      <text>
        <t>[Threaded comment]
Your version of Excel allows you to read this threaded comment; however, any edits to it will get removed if the file is opened in a newer version of Excel. Learn more: https://go.microsoft.com/fwlink/?linkid=870924
Comment:
    Please select most appropriate category from dropdown list</t>
      </text>
    </comment>
    <comment ref="B8" authorId="7" shapeId="0" xr:uid="{C0F47F68-E268-487F-890C-F76000519774}">
      <text>
        <t>[Threaded comment]
Your version of Excel allows you to read this threaded comment; however, any edits to it will get removed if the file is opened in a newer version of Excel. Learn more: https://go.microsoft.com/fwlink/?linkid=870924
Comment:
    Please select VAT code - see key below for definition of each code</t>
      </text>
    </comment>
    <comment ref="C8" authorId="8" shapeId="0" xr:uid="{BC155CB8-1E19-4AC1-BD7D-33E4F84A6143}">
      <text>
        <t>[Threaded comment]
Your version of Excel allows you to read this threaded comment; however, any edits to it will get removed if the file is opened in a newer version of Excel. Learn more: https://go.microsoft.com/fwlink/?linkid=870924
Comment:
    Please enter same amount in Net and Gross amount columns if no VAT.  If there is VAT, please ensure net amount + VAT amount is equal to the Gross Amount</t>
      </text>
    </comment>
    <comment ref="D8" authorId="9" shapeId="0" xr:uid="{82C27872-12D2-438E-8E2B-F3E20DB1B2B9}">
      <text>
        <t>[Threaded comment]
Your version of Excel allows you to read this threaded comment; however, any edits to it will get removed if the file is opened in a newer version of Excel. Learn more: https://go.microsoft.com/fwlink/?linkid=870924
Comment:
    Please enter amount if VAT code R or S is selected</t>
      </text>
    </comment>
    <comment ref="E8" authorId="10" shapeId="0" xr:uid="{5CB8E72D-2A89-4AAD-A7F7-A97518058AF1}">
      <text>
        <t>[Threaded comment]
Your version of Excel allows you to read this threaded comment; however, any edits to it will get removed if the file is opened in a newer version of Excel. Learn more: https://go.microsoft.com/fwlink/?linkid=870924
Comment:
    Please enter net amount (this will be the same as the gross amount if the gross amount does not include any vat)</t>
      </text>
    </comment>
    <comment ref="C12" authorId="11" shapeId="0" xr:uid="{14145E9F-2F00-4359-980D-F66DB1316FA4}">
      <text>
        <t>[Threaded comment]
Your version of Excel allows you to read this threaded comment; however, any edits to it will get removed if the file is opened in a newer version of Excel. Learn more: https://go.microsoft.com/fwlink/?linkid=870924
Comment:
    Please ensure this Total agrees to the total amount shown on your statement (and agrees to the sum of the VAT amount and Net Amount columns on this spreadsheet)</t>
      </text>
    </comment>
  </commentList>
</comments>
</file>

<file path=xl/sharedStrings.xml><?xml version="1.0" encoding="utf-8"?>
<sst xmlns="http://schemas.openxmlformats.org/spreadsheetml/2006/main" count="940" uniqueCount="198">
  <si>
    <t>from:</t>
  </si>
  <si>
    <t>to:</t>
  </si>
  <si>
    <t>VAT</t>
  </si>
  <si>
    <t>Gross</t>
  </si>
  <si>
    <t>Net</t>
  </si>
  <si>
    <t>Merchant Category</t>
  </si>
  <si>
    <t>Code</t>
  </si>
  <si>
    <t>Amount</t>
  </si>
  <si>
    <t>£</t>
  </si>
  <si>
    <t>Z</t>
  </si>
  <si>
    <t>S</t>
  </si>
  <si>
    <t>E</t>
  </si>
  <si>
    <t>Exempt</t>
  </si>
  <si>
    <t>O</t>
  </si>
  <si>
    <t>Outside Scope</t>
  </si>
  <si>
    <t>Standard Rated</t>
  </si>
  <si>
    <t>Zero Rated</t>
  </si>
  <si>
    <t>Codes</t>
  </si>
  <si>
    <t>Natwest - Credit card</t>
  </si>
  <si>
    <t>Barclaycard - Procurement Card</t>
  </si>
  <si>
    <t>Cardholder name</t>
  </si>
  <si>
    <t>R</t>
  </si>
  <si>
    <t>Reduced rated</t>
  </si>
  <si>
    <t>Statement period</t>
  </si>
  <si>
    <t>Card Type:</t>
  </si>
  <si>
    <t>Cardholder:</t>
  </si>
  <si>
    <t>Description of the expenditure</t>
  </si>
  <si>
    <t>Made up of cost centre and detail code and optionally classification code (separated by a /)</t>
  </si>
  <si>
    <t>VAT codes</t>
  </si>
  <si>
    <t>General Ledger Code</t>
  </si>
  <si>
    <t>Please record details of all transactions made in the statement period and ensure they match the transactions on your statement (and the total amount agrees to the total on your statement)</t>
  </si>
  <si>
    <t>Total:</t>
  </si>
  <si>
    <t>Transaction date</t>
  </si>
  <si>
    <t>Merchant categories:</t>
  </si>
  <si>
    <t>Building services</t>
  </si>
  <si>
    <t>Building materials</t>
  </si>
  <si>
    <t>Estate and garden services</t>
  </si>
  <si>
    <t>Utilities and non-automotive fuel</t>
  </si>
  <si>
    <t>Telecommunications services</t>
  </si>
  <si>
    <t>Catering and catering supplies</t>
  </si>
  <si>
    <t>Cleaning services and supplies</t>
  </si>
  <si>
    <t>Training and educational</t>
  </si>
  <si>
    <t>Medical supplies and services</t>
  </si>
  <si>
    <t>Staff - temporary recruitment</t>
  </si>
  <si>
    <t>Business clothing and footwear</t>
  </si>
  <si>
    <t>Mail order / direct selling</t>
  </si>
  <si>
    <t>Personal services</t>
  </si>
  <si>
    <t>Freight and storage</t>
  </si>
  <si>
    <t>Professional services</t>
  </si>
  <si>
    <t>Financial services</t>
  </si>
  <si>
    <t>Clubs  / associations / organisations</t>
  </si>
  <si>
    <t>Statutory bodies</t>
  </si>
  <si>
    <t>Office stationery, equipment and supplies</t>
  </si>
  <si>
    <t>Computer equipment and services</t>
  </si>
  <si>
    <t>Print and advertising</t>
  </si>
  <si>
    <t>Books and periodicals</t>
  </si>
  <si>
    <t>Mail and courier services</t>
  </si>
  <si>
    <t>Miscellaneous industrial / commercial supplies</t>
  </si>
  <si>
    <t>Vehicles, servicing and spares</t>
  </si>
  <si>
    <t>Automotive fuel</t>
  </si>
  <si>
    <t>Travel - air/rail/road</t>
  </si>
  <si>
    <t>Auto rental</t>
  </si>
  <si>
    <t>Hotels and accomodation</t>
  </si>
  <si>
    <t>Restaurants and bars</t>
  </si>
  <si>
    <t>General retail and wholesale</t>
  </si>
  <si>
    <t>Leisure activities</t>
  </si>
  <si>
    <t>Miscellaneous / Other</t>
  </si>
  <si>
    <t>Supplier name</t>
  </si>
  <si>
    <t>SHBC Department  incurring the expenditure</t>
  </si>
  <si>
    <t>VAT codes:</t>
  </si>
  <si>
    <t>Standard rate (20%)</t>
  </si>
  <si>
    <t>Reduced rate (5%)</t>
  </si>
  <si>
    <t>court claim fee perfect paint property services</t>
  </si>
  <si>
    <t>MOJCTS</t>
  </si>
  <si>
    <t>198/ 4208</t>
  </si>
  <si>
    <t>property</t>
  </si>
  <si>
    <t>Legal</t>
  </si>
  <si>
    <t>448/4100</t>
  </si>
  <si>
    <t>Civic Events</t>
  </si>
  <si>
    <t xml:space="preserve">3 Pairs of White Gloves </t>
  </si>
  <si>
    <t>Amazon</t>
  </si>
  <si>
    <t>3 Pairs of White Gloves - Promotion discount</t>
  </si>
  <si>
    <t>Facilities</t>
  </si>
  <si>
    <t xml:space="preserve">Investigate no signal on TV in Staff Rest Room </t>
  </si>
  <si>
    <t>Aerials 4 U</t>
  </si>
  <si>
    <t xml:space="preserve">Corporate Enforcement </t>
  </si>
  <si>
    <t>Car Tax for RX67XNZ</t>
  </si>
  <si>
    <t>DVLA</t>
  </si>
  <si>
    <t>Credit Card Fee for line above</t>
  </si>
  <si>
    <t>Cabling works to rectify TV issues in Staff Rest Room</t>
  </si>
  <si>
    <t>JWS - SBM</t>
  </si>
  <si>
    <t>Skimmed Milk</t>
  </si>
  <si>
    <t>Sainsbury</t>
  </si>
  <si>
    <t>Catering</t>
  </si>
  <si>
    <t>Spare key cut for pedelstal 18</t>
  </si>
  <si>
    <t>Fast Key Services Ltd</t>
  </si>
  <si>
    <t>Office Equipment</t>
  </si>
  <si>
    <t>A4 &amp; A5 Notebooks</t>
  </si>
  <si>
    <t>Office Stationery</t>
  </si>
  <si>
    <t>Light Bulbs x4</t>
  </si>
  <si>
    <t>Office Supplies</t>
  </si>
  <si>
    <t>Wired Keyboard And Mouse Set x2</t>
  </si>
  <si>
    <t>Fluorescent Tube x2</t>
  </si>
  <si>
    <t>JWS Projects</t>
  </si>
  <si>
    <t>3M Aura Disposable Particulate Respirator</t>
  </si>
  <si>
    <t>Health &amp; Safety</t>
  </si>
  <si>
    <t>Heavy Duty Overshoes</t>
  </si>
  <si>
    <t>Omnitex Premium Disposable Black Nitrile Gloves</t>
  </si>
  <si>
    <t>Fluorescent Tube x4</t>
  </si>
  <si>
    <t>JWS - Comms</t>
  </si>
  <si>
    <t>Postage</t>
  </si>
  <si>
    <t>Royal Mail</t>
  </si>
  <si>
    <t>SEP Project</t>
  </si>
  <si>
    <t>IOSH Managing Safely Training Course for Helen Trew</t>
  </si>
  <si>
    <t>HSQE</t>
  </si>
  <si>
    <t>Training</t>
  </si>
  <si>
    <t>Introduction to the Management of Wastes Training Course for Nick Meadows/JWS</t>
  </si>
  <si>
    <t>Chartered Institution of Wastes Management</t>
  </si>
  <si>
    <t>JWS1</t>
  </si>
  <si>
    <t>01.03.23</t>
  </si>
  <si>
    <t>140/4020/00140</t>
  </si>
  <si>
    <t>Parking Services</t>
  </si>
  <si>
    <t>To purchase keys for the High Street Barriers</t>
  </si>
  <si>
    <t>Timpsons</t>
  </si>
  <si>
    <t>16.02.23</t>
  </si>
  <si>
    <t>To but a new kettle for the staff room</t>
  </si>
  <si>
    <t>Robert Dyas</t>
  </si>
  <si>
    <t>Parking</t>
  </si>
  <si>
    <t>11BAR</t>
  </si>
  <si>
    <t>Theatre</t>
  </si>
  <si>
    <t>FRONT</t>
  </si>
  <si>
    <t>Spotify</t>
  </si>
  <si>
    <t>Family Support Team</t>
  </si>
  <si>
    <t>Final payment of 'three' wifi box used in Temporary accomodation for Afghan families</t>
  </si>
  <si>
    <t>C.A.R.S Basingstoke</t>
  </si>
  <si>
    <t>Family Support</t>
  </si>
  <si>
    <t>Receipt</t>
  </si>
  <si>
    <t>Number</t>
  </si>
  <si>
    <t>Marketing</t>
  </si>
  <si>
    <t>Signage poster display materials</t>
  </si>
  <si>
    <t>Discount Displays</t>
  </si>
  <si>
    <t>Plumbing fitting</t>
  </si>
  <si>
    <t>N/A</t>
  </si>
  <si>
    <t>Monthly Spotify</t>
  </si>
  <si>
    <t>Milk &amp; tea for conference</t>
  </si>
  <si>
    <t>Sainsburys</t>
  </si>
  <si>
    <t>112 4207</t>
  </si>
  <si>
    <t>Theatre Marketing</t>
  </si>
  <si>
    <t>Event and show promotion</t>
  </si>
  <si>
    <t>Facebook</t>
  </si>
  <si>
    <t>103 4020</t>
  </si>
  <si>
    <t>Economic Development</t>
  </si>
  <si>
    <t>Newsletter creation for regular communications with businesses</t>
  </si>
  <si>
    <t>MailChimp</t>
  </si>
  <si>
    <t>Drainage</t>
  </si>
  <si>
    <t>Replacement hedge trimmer</t>
  </si>
  <si>
    <t>D and D Hire</t>
  </si>
  <si>
    <t>Galvanised fixings</t>
  </si>
  <si>
    <t>Orbital Fastners</t>
  </si>
  <si>
    <t>Tool supplies, laser level</t>
  </si>
  <si>
    <t>Screwfix</t>
  </si>
  <si>
    <t>Greenspace</t>
  </si>
  <si>
    <t>Plugs and chains for changing rooms</t>
  </si>
  <si>
    <t>Wilko</t>
  </si>
  <si>
    <t>Disc cutter</t>
  </si>
  <si>
    <t>Rotovator deposit</t>
  </si>
  <si>
    <t>DD Hire</t>
  </si>
  <si>
    <t>rotovator Hire</t>
  </si>
  <si>
    <t>Green Space</t>
  </si>
  <si>
    <t>Housing</t>
  </si>
  <si>
    <t>rubbish sacks</t>
  </si>
  <si>
    <t>waitrose</t>
  </si>
  <si>
    <t>Essential items</t>
  </si>
  <si>
    <t>draft excluder for flat 9</t>
  </si>
  <si>
    <t>amazon</t>
  </si>
  <si>
    <t>essential items</t>
  </si>
  <si>
    <t xml:space="preserve">JWS Communications &amp; Engagement </t>
  </si>
  <si>
    <t>OYI food waste campaign advert (SEP)</t>
  </si>
  <si>
    <t>Google</t>
  </si>
  <si>
    <t>OYI food waste campaign advert (JWS)</t>
  </si>
  <si>
    <t>iStock subscription</t>
  </si>
  <si>
    <t>iStock</t>
  </si>
  <si>
    <t>New followers campaign</t>
  </si>
  <si>
    <t>Waste reduction - other search promo</t>
  </si>
  <si>
    <t>JWS Strategy &amp; Business Management</t>
  </si>
  <si>
    <t>Job advertisement - Communications and Engagement Officer and Projects Officer</t>
  </si>
  <si>
    <t>LinkedIn</t>
  </si>
  <si>
    <t>Compost bin sale (SEP)</t>
  </si>
  <si>
    <t>Waste reduction - other promo</t>
  </si>
  <si>
    <t>Reddit</t>
  </si>
  <si>
    <t>OYI Contamination campaign advert (JWS)</t>
  </si>
  <si>
    <t>Motion Design School - schools and education</t>
  </si>
  <si>
    <t>Motion Design School</t>
  </si>
  <si>
    <t>JWS</t>
  </si>
  <si>
    <t>512/4001/51204</t>
  </si>
  <si>
    <t>Recreation &amp; Leisure</t>
  </si>
  <si>
    <t>REPLACEMENT TOOLS</t>
  </si>
  <si>
    <t>Recreation and leisure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</si>
</sst>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17" x14ac:knownFonts="1">
    <font>
      <sz val="10"/>
      <name val="Arial"/>
    </font>
    <font>
      <b/>
      <sz val="10"/>
      <name val="Arial"/>
      <family val="2"/>
    </font>
    <font>
      <sz val="10"/>
      <name val="Arial"/>
      <family val="2"/>
    </font>
    <font>
      <sz val="10"/>
      <name val="Times New Roman"/>
      <family val="1"/>
    </font>
    <font>
      <b/>
      <sz val="12"/>
      <name val="Arial"/>
      <family val="2"/>
    </font>
    <font>
      <sz val="12"/>
      <name val="Arial"/>
      <family val="2"/>
    </font>
    <font>
      <b/>
      <sz val="14"/>
      <name val="Arial"/>
      <family val="2"/>
    </font>
    <font>
      <sz val="14"/>
      <name val="Arial"/>
      <family val="2"/>
    </font>
    <font>
      <sz val="14"/>
      <name val="Times New Roman"/>
      <family val="1"/>
    </font>
    <font>
      <b/>
      <sz val="9"/>
      <name val="Arial"/>
      <family val="2"/>
    </font>
    <font>
      <sz val="10"/>
      <name val="Times New Roman"/>
      <family val="1"/>
    </font>
    <font>
      <sz val="11"/>
      <name val="Arial"/>
      <family val="2"/>
    </font>
    <font>
      <sz val="12"/>
      <name val="Times New Roman"/>
      <family val="1"/>
    </font>
    <font>
      <sz val="10"/>
      <color indexed="8"/>
      <name val="Arial"/>
      <family val="2"/>
    </font>
    <font>
      <sz val="12"/>
      <color indexed="8"/>
      <name val="Times New Roman"/>
      <family val="1"/>
    </font>
    <font>
      <sz val="10"/>
      <name val="Times New Roman"/>
      <family val="1"/>
    </font>
    <font>
      <sz val="9"/>
      <color indexed="81"/>
      <name val="Tahoma"/>
      <charset val="1"/>
    </font>
  </fonts>
  <fills count="8">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
      <patternFill patternType="solid">
        <fgColor rgb="FF92D050"/>
        <bgColor indexed="64"/>
      </patternFill>
    </fill>
    <fill>
      <patternFill patternType="solid">
        <fgColor theme="0"/>
        <bgColor indexed="64"/>
      </patternFill>
    </fill>
    <fill>
      <patternFill patternType="solid">
        <fgColor rgb="FF92D050"/>
        <bgColor rgb="FF000000"/>
      </patternFill>
    </fill>
    <fill>
      <patternFill patternType="solid">
        <fgColor indexed="9"/>
        <bgColor auto="1"/>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0" fontId="3" fillId="0" borderId="0"/>
    <xf numFmtId="0" fontId="10" fillId="0" borderId="0"/>
    <xf numFmtId="0" fontId="2" fillId="0" borderId="0"/>
    <xf numFmtId="0" fontId="15" fillId="0" borderId="0"/>
  </cellStyleXfs>
  <cellXfs count="160">
    <xf numFmtId="0" fontId="0" fillId="0" borderId="0" xfId="0"/>
    <xf numFmtId="0" fontId="2" fillId="0" borderId="0" xfId="0" applyFont="1"/>
    <xf numFmtId="0" fontId="5" fillId="0" borderId="0" xfId="0" applyFont="1"/>
    <xf numFmtId="0" fontId="5" fillId="0" borderId="15" xfId="0" applyFont="1" applyBorder="1"/>
    <xf numFmtId="0" fontId="7" fillId="0" borderId="5" xfId="0" applyFont="1" applyBorder="1"/>
    <xf numFmtId="0" fontId="6" fillId="0" borderId="5" xfId="0" applyFont="1" applyBorder="1"/>
    <xf numFmtId="0" fontId="7" fillId="0" borderId="0" xfId="0" applyFont="1"/>
    <xf numFmtId="0" fontId="6" fillId="0" borderId="0" xfId="0" applyFont="1"/>
    <xf numFmtId="15" fontId="7" fillId="0" borderId="0" xfId="0" applyNumberFormat="1" applyFont="1"/>
    <xf numFmtId="0" fontId="6" fillId="0" borderId="9" xfId="0" applyFont="1" applyBorder="1" applyAlignment="1">
      <alignment horizontal="center"/>
    </xf>
    <xf numFmtId="0" fontId="7" fillId="0" borderId="0" xfId="0" applyFont="1" applyAlignment="1">
      <alignment horizontal="center"/>
    </xf>
    <xf numFmtId="0" fontId="6" fillId="0" borderId="14" xfId="0" applyFont="1" applyBorder="1" applyAlignment="1">
      <alignment horizontal="center"/>
    </xf>
    <xf numFmtId="0" fontId="7" fillId="0" borderId="20" xfId="0" applyFont="1" applyBorder="1" applyAlignment="1">
      <alignment horizontal="center"/>
    </xf>
    <xf numFmtId="0" fontId="7" fillId="0" borderId="20" xfId="0" applyFont="1" applyBorder="1"/>
    <xf numFmtId="0" fontId="7" fillId="0" borderId="15" xfId="0" applyFont="1" applyBorder="1"/>
    <xf numFmtId="0" fontId="7" fillId="0" borderId="22" xfId="0" applyFont="1" applyBorder="1"/>
    <xf numFmtId="14" fontId="7" fillId="0" borderId="23" xfId="0" applyNumberFormat="1" applyFont="1" applyBorder="1" applyProtection="1">
      <protection locked="0"/>
    </xf>
    <xf numFmtId="0" fontId="7" fillId="0" borderId="1" xfId="0" applyFont="1" applyBorder="1" applyAlignment="1" applyProtection="1">
      <alignment horizontal="center"/>
      <protection locked="0"/>
    </xf>
    <xf numFmtId="4" fontId="7" fillId="0" borderId="1" xfId="0" applyNumberFormat="1" applyFont="1" applyBorder="1"/>
    <xf numFmtId="165" fontId="8" fillId="0" borderId="1" xfId="1" applyNumberFormat="1" applyFont="1" applyBorder="1" applyAlignment="1">
      <alignment horizontal="center"/>
    </xf>
    <xf numFmtId="165" fontId="8" fillId="0" borderId="1" xfId="1" applyNumberFormat="1" applyFont="1" applyBorder="1" applyAlignment="1" applyProtection="1">
      <alignment horizontal="center"/>
      <protection locked="0"/>
    </xf>
    <xf numFmtId="165" fontId="8" fillId="0" borderId="1" xfId="1" applyNumberFormat="1" applyFont="1" applyBorder="1" applyAlignment="1" applyProtection="1">
      <alignment horizontal="left"/>
      <protection locked="0"/>
    </xf>
    <xf numFmtId="0" fontId="6" fillId="0" borderId="0" xfId="0" applyFont="1" applyAlignment="1">
      <alignment horizontal="center" wrapText="1"/>
    </xf>
    <xf numFmtId="0" fontId="6" fillId="2" borderId="1" xfId="0" applyFont="1" applyFill="1" applyBorder="1"/>
    <xf numFmtId="0" fontId="6" fillId="2" borderId="7" xfId="0" applyFont="1" applyFill="1" applyBorder="1"/>
    <xf numFmtId="0" fontId="6" fillId="0" borderId="16" xfId="0" applyFont="1" applyBorder="1" applyAlignment="1">
      <alignment horizontal="center" wrapText="1"/>
    </xf>
    <xf numFmtId="0" fontId="6" fillId="0" borderId="6" xfId="0" applyFont="1" applyBorder="1" applyAlignment="1">
      <alignment horizontal="center" wrapText="1"/>
    </xf>
    <xf numFmtId="0" fontId="7" fillId="0" borderId="18" xfId="0" applyFont="1" applyBorder="1"/>
    <xf numFmtId="0" fontId="7" fillId="0" borderId="13" xfId="0" applyFont="1" applyBorder="1"/>
    <xf numFmtId="0" fontId="7" fillId="0" borderId="17" xfId="0" applyFont="1" applyBorder="1"/>
    <xf numFmtId="0" fontId="5" fillId="0" borderId="18" xfId="0" applyFont="1" applyBorder="1"/>
    <xf numFmtId="0" fontId="5" fillId="0" borderId="13" xfId="0" applyFont="1" applyBorder="1"/>
    <xf numFmtId="0" fontId="5" fillId="0" borderId="17" xfId="0" applyFont="1" applyBorder="1"/>
    <xf numFmtId="0" fontId="6" fillId="2" borderId="9" xfId="0" applyFont="1" applyFill="1" applyBorder="1" applyAlignment="1">
      <alignment horizontal="center" wrapText="1"/>
    </xf>
    <xf numFmtId="0" fontId="6" fillId="2" borderId="11" xfId="0" applyFont="1" applyFill="1" applyBorder="1" applyAlignment="1">
      <alignment horizontal="right"/>
    </xf>
    <xf numFmtId="164" fontId="6" fillId="2" borderId="9" xfId="0" applyNumberFormat="1" applyFont="1" applyFill="1" applyBorder="1" applyAlignment="1" applyProtection="1">
      <alignment horizontal="center"/>
      <protection locked="0"/>
    </xf>
    <xf numFmtId="0" fontId="7" fillId="3" borderId="26" xfId="0" applyFont="1" applyFill="1" applyBorder="1"/>
    <xf numFmtId="0" fontId="7" fillId="3" borderId="26" xfId="0" applyFont="1" applyFill="1" applyBorder="1" applyAlignment="1">
      <alignment horizontal="left"/>
    </xf>
    <xf numFmtId="0" fontId="7" fillId="3" borderId="27" xfId="0" applyFont="1" applyFill="1" applyBorder="1" applyAlignment="1">
      <alignment horizontal="left"/>
    </xf>
    <xf numFmtId="0" fontId="7" fillId="3" borderId="28" xfId="0" applyFont="1" applyFill="1" applyBorder="1" applyAlignment="1">
      <alignment horizontal="left"/>
    </xf>
    <xf numFmtId="4" fontId="6" fillId="4" borderId="26" xfId="0" applyNumberFormat="1" applyFont="1" applyFill="1" applyBorder="1"/>
    <xf numFmtId="0" fontId="6" fillId="0" borderId="0" xfId="0" applyFont="1" applyAlignment="1">
      <alignment horizontal="center"/>
    </xf>
    <xf numFmtId="1" fontId="7" fillId="0" borderId="2"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1" fontId="7" fillId="0" borderId="2" xfId="0" applyNumberFormat="1" applyFont="1" applyBorder="1"/>
    <xf numFmtId="1" fontId="7" fillId="0" borderId="3" xfId="0" applyNumberFormat="1" applyFont="1" applyBorder="1"/>
    <xf numFmtId="1" fontId="7" fillId="0" borderId="4" xfId="0" applyNumberFormat="1" applyFont="1" applyBorder="1"/>
    <xf numFmtId="165" fontId="8" fillId="0" borderId="1" xfId="2" applyNumberFormat="1" applyFont="1" applyBorder="1" applyAlignment="1">
      <alignment horizontal="center"/>
    </xf>
    <xf numFmtId="165" fontId="8" fillId="0" borderId="1" xfId="2" applyNumberFormat="1" applyFont="1" applyBorder="1" applyAlignment="1" applyProtection="1">
      <alignment horizontal="center"/>
      <protection locked="0"/>
    </xf>
    <xf numFmtId="165" fontId="8" fillId="0" borderId="1" xfId="2" applyNumberFormat="1" applyFont="1" applyBorder="1" applyAlignment="1" applyProtection="1">
      <alignment horizontal="left"/>
      <protection locked="0"/>
    </xf>
    <xf numFmtId="165" fontId="8" fillId="0" borderId="33" xfId="2" applyNumberFormat="1" applyFont="1" applyBorder="1" applyAlignment="1" applyProtection="1">
      <alignment horizontal="left"/>
      <protection locked="0"/>
    </xf>
    <xf numFmtId="0" fontId="2" fillId="0" borderId="0" xfId="3"/>
    <xf numFmtId="0" fontId="2" fillId="0" borderId="0" xfId="3" applyAlignment="1">
      <alignment horizontal="left"/>
    </xf>
    <xf numFmtId="165" fontId="12" fillId="0" borderId="1" xfId="1" applyNumberFormat="1" applyFont="1" applyBorder="1" applyAlignment="1" applyProtection="1">
      <alignment horizontal="left"/>
      <protection locked="0"/>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 fillId="0" borderId="8" xfId="0" applyFont="1" applyBorder="1"/>
    <xf numFmtId="0" fontId="1" fillId="0" borderId="13" xfId="0" applyFont="1" applyBorder="1"/>
    <xf numFmtId="0" fontId="0" fillId="6" borderId="0" xfId="0" applyFill="1"/>
    <xf numFmtId="0" fontId="0" fillId="0" borderId="0" xfId="0" applyAlignment="1">
      <alignment horizontal="center"/>
    </xf>
    <xf numFmtId="14" fontId="7" fillId="5" borderId="23" xfId="0" applyNumberFormat="1" applyFont="1" applyFill="1" applyBorder="1" applyProtection="1">
      <protection locked="0"/>
    </xf>
    <xf numFmtId="0" fontId="2" fillId="0" borderId="0" xfId="0" applyFont="1" applyAlignment="1">
      <alignment horizontal="center"/>
    </xf>
    <xf numFmtId="4" fontId="13" fillId="5" borderId="34" xfId="0" applyNumberFormat="1" applyFont="1" applyFill="1" applyBorder="1"/>
    <xf numFmtId="165" fontId="14" fillId="7" borderId="34" xfId="0" applyNumberFormat="1" applyFont="1" applyFill="1" applyBorder="1" applyAlignment="1">
      <alignment horizontal="center"/>
    </xf>
    <xf numFmtId="165" fontId="14" fillId="7" borderId="34" xfId="0" applyNumberFormat="1" applyFont="1" applyFill="1" applyBorder="1" applyAlignment="1">
      <alignment horizontal="left"/>
    </xf>
    <xf numFmtId="1" fontId="7" fillId="0" borderId="2" xfId="0" applyNumberFormat="1" applyFont="1" applyBorder="1" applyAlignment="1">
      <alignment horizontal="left" vertical="center"/>
    </xf>
    <xf numFmtId="165" fontId="8" fillId="0" borderId="1" xfId="4" applyNumberFormat="1" applyFont="1" applyBorder="1" applyAlignment="1">
      <alignment horizontal="center"/>
    </xf>
    <xf numFmtId="165" fontId="8" fillId="0" borderId="1" xfId="4" applyNumberFormat="1" applyFont="1" applyBorder="1" applyAlignment="1" applyProtection="1">
      <alignment horizontal="center"/>
      <protection locked="0"/>
    </xf>
    <xf numFmtId="165" fontId="8" fillId="0" borderId="1" xfId="4" applyNumberFormat="1" applyFont="1" applyBorder="1" applyAlignment="1" applyProtection="1">
      <alignment horizontal="left"/>
      <protection locked="0"/>
    </xf>
    <xf numFmtId="0" fontId="7" fillId="0" borderId="2" xfId="0" applyFont="1" applyBorder="1"/>
    <xf numFmtId="0" fontId="7" fillId="0" borderId="3" xfId="0" applyFont="1" applyBorder="1"/>
    <xf numFmtId="0" fontId="7" fillId="0" borderId="4" xfId="0" applyFont="1" applyBorder="1"/>
    <xf numFmtId="4" fontId="0" fillId="0" borderId="1" xfId="0" applyNumberFormat="1" applyBorder="1" applyProtection="1">
      <protection locked="0"/>
    </xf>
    <xf numFmtId="4" fontId="0" fillId="0" borderId="1" xfId="0" applyNumberFormat="1" applyBorder="1"/>
    <xf numFmtId="4" fontId="2" fillId="0" borderId="1" xfId="0" applyNumberFormat="1" applyFont="1" applyBorder="1"/>
    <xf numFmtId="1" fontId="11" fillId="0" borderId="2" xfId="0" applyNumberFormat="1" applyFont="1" applyBorder="1" applyAlignment="1">
      <alignment horizontal="center"/>
    </xf>
    <xf numFmtId="1" fontId="11" fillId="0" borderId="3" xfId="0" applyNumberFormat="1" applyFont="1" applyBorder="1" applyAlignment="1">
      <alignment horizontal="center"/>
    </xf>
    <xf numFmtId="1" fontId="11" fillId="0" borderId="1" xfId="0" applyNumberFormat="1" applyFont="1" applyBorder="1"/>
    <xf numFmtId="165" fontId="12" fillId="0" borderId="1" xfId="1" applyNumberFormat="1" applyFont="1" applyBorder="1" applyAlignment="1" applyProtection="1">
      <alignment horizontal="center"/>
      <protection locked="0"/>
    </xf>
    <xf numFmtId="0" fontId="7" fillId="0" borderId="5" xfId="0" applyFont="1" applyBorder="1" applyAlignment="1">
      <alignment horizontal="center" vertical="center"/>
    </xf>
    <xf numFmtId="0" fontId="7" fillId="0" borderId="5" xfId="0" applyFont="1" applyBorder="1" applyAlignment="1">
      <alignment vertical="center"/>
    </xf>
    <xf numFmtId="0" fontId="6" fillId="0" borderId="5" xfId="0" applyFont="1" applyBorder="1" applyAlignment="1">
      <alignment horizontal="right"/>
    </xf>
    <xf numFmtId="0" fontId="6" fillId="0" borderId="0" xfId="0" applyFont="1" applyAlignment="1">
      <alignment vertical="center"/>
    </xf>
    <xf numFmtId="0" fontId="7" fillId="0" borderId="0" xfId="0" applyFont="1" applyAlignment="1">
      <alignment horizontal="right"/>
    </xf>
    <xf numFmtId="15" fontId="7" fillId="0" borderId="0" xfId="0" applyNumberFormat="1" applyFont="1" applyAlignment="1">
      <alignment vertical="center"/>
    </xf>
    <xf numFmtId="0" fontId="7" fillId="0" borderId="0" xfId="0" applyFont="1" applyAlignment="1">
      <alignment vertical="center"/>
    </xf>
    <xf numFmtId="0" fontId="6" fillId="0" borderId="16" xfId="0" applyFont="1" applyBorder="1" applyAlignment="1">
      <alignment horizontal="center" vertical="center" wrapText="1"/>
    </xf>
    <xf numFmtId="0" fontId="6" fillId="0" borderId="0" xfId="0" applyFont="1" applyAlignment="1">
      <alignment horizontal="right" wrapText="1"/>
    </xf>
    <xf numFmtId="0" fontId="6" fillId="0" borderId="6" xfId="0" applyFont="1" applyBorder="1" applyAlignment="1">
      <alignment horizontal="right" wrapText="1"/>
    </xf>
    <xf numFmtId="0" fontId="7" fillId="0" borderId="20" xfId="0" applyFont="1" applyBorder="1" applyAlignment="1">
      <alignment horizontal="center" vertical="center"/>
    </xf>
    <xf numFmtId="0" fontId="7" fillId="0" borderId="20" xfId="0" applyFont="1" applyBorder="1" applyAlignment="1">
      <alignment horizontal="right"/>
    </xf>
    <xf numFmtId="0" fontId="7" fillId="0" borderId="15" xfId="0" applyFont="1" applyBorder="1" applyAlignment="1">
      <alignment horizontal="right"/>
    </xf>
    <xf numFmtId="14" fontId="7" fillId="5" borderId="0" xfId="0" applyNumberFormat="1" applyFont="1" applyFill="1"/>
    <xf numFmtId="2" fontId="7" fillId="0" borderId="0" xfId="0" applyNumberFormat="1" applyFont="1"/>
    <xf numFmtId="2" fontId="6" fillId="4" borderId="26" xfId="0" applyNumberFormat="1" applyFont="1" applyFill="1" applyBorder="1"/>
    <xf numFmtId="0" fontId="7" fillId="3" borderId="26" xfId="0" applyFont="1" applyFill="1" applyBorder="1" applyAlignment="1">
      <alignment horizontal="right"/>
    </xf>
    <xf numFmtId="0" fontId="7" fillId="3" borderId="27" xfId="0" applyFont="1" applyFill="1" applyBorder="1" applyAlignment="1">
      <alignment horizontal="right"/>
    </xf>
    <xf numFmtId="0" fontId="7" fillId="3" borderId="28" xfId="0" applyFont="1" applyFill="1" applyBorder="1" applyAlignment="1">
      <alignment horizontal="right"/>
    </xf>
    <xf numFmtId="0" fontId="2" fillId="0" borderId="0" xfId="0" applyFont="1" applyAlignment="1">
      <alignment vertical="center"/>
    </xf>
    <xf numFmtId="0" fontId="2" fillId="0" borderId="0" xfId="0" applyFont="1" applyAlignment="1">
      <alignment horizontal="right"/>
    </xf>
    <xf numFmtId="0" fontId="5" fillId="0" borderId="0" xfId="0" applyFont="1" applyAlignment="1">
      <alignment vertical="center"/>
    </xf>
    <xf numFmtId="0" fontId="5" fillId="0" borderId="0" xfId="0" applyFont="1" applyAlignment="1">
      <alignment horizontal="right"/>
    </xf>
    <xf numFmtId="0" fontId="2" fillId="0" borderId="0" xfId="0" applyFont="1" applyAlignment="1">
      <alignment horizontal="center" vertical="center"/>
    </xf>
    <xf numFmtId="0" fontId="4" fillId="0" borderId="10" xfId="0" applyFont="1" applyBorder="1" applyAlignment="1">
      <alignment horizontal="center"/>
    </xf>
    <xf numFmtId="0" fontId="4" fillId="0" borderId="8" xfId="0" applyFont="1" applyBorder="1" applyAlignment="1">
      <alignment horizontal="center"/>
    </xf>
    <xf numFmtId="0" fontId="1" fillId="0" borderId="0" xfId="0" applyFont="1" applyAlignment="1">
      <alignment horizontal="center"/>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4" borderId="24" xfId="0" applyFont="1" applyFill="1" applyBorder="1" applyAlignment="1">
      <alignment horizontal="center"/>
    </xf>
    <xf numFmtId="0" fontId="6" fillId="4" borderId="25" xfId="0" applyFont="1" applyFill="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 fontId="7" fillId="0" borderId="2" xfId="0" applyNumberFormat="1" applyFont="1" applyBorder="1" applyAlignment="1">
      <alignment horizontal="center"/>
    </xf>
    <xf numFmtId="1" fontId="7" fillId="0" borderId="3" xfId="0" applyNumberFormat="1" applyFont="1" applyBorder="1" applyAlignment="1">
      <alignment horizontal="center"/>
    </xf>
    <xf numFmtId="1" fontId="7" fillId="0" borderId="4" xfId="0" applyNumberFormat="1" applyFont="1" applyBorder="1" applyAlignment="1">
      <alignment horizontal="center"/>
    </xf>
    <xf numFmtId="1" fontId="7" fillId="3" borderId="27" xfId="0" applyNumberFormat="1" applyFont="1" applyFill="1" applyBorder="1" applyAlignment="1">
      <alignment horizontal="center"/>
    </xf>
    <xf numFmtId="1" fontId="7" fillId="3" borderId="29" xfId="0" applyNumberFormat="1" applyFont="1" applyFill="1" applyBorder="1" applyAlignment="1">
      <alignment horizontal="center"/>
    </xf>
    <xf numFmtId="1" fontId="7" fillId="3" borderId="25" xfId="0" applyNumberFormat="1" applyFont="1" applyFill="1" applyBorder="1" applyAlignment="1">
      <alignment horizontal="center"/>
    </xf>
    <xf numFmtId="0" fontId="6" fillId="0" borderId="30" xfId="0" applyFont="1" applyBorder="1" applyAlignment="1">
      <alignment horizont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1" fontId="7" fillId="0" borderId="2" xfId="0" quotePrefix="1" applyNumberFormat="1" applyFont="1" applyBorder="1" applyAlignment="1">
      <alignment horizontal="center"/>
    </xf>
    <xf numFmtId="0" fontId="6" fillId="0" borderId="9" xfId="0" applyFont="1" applyBorder="1" applyAlignment="1">
      <alignment horizontal="right" vertical="center" wrapText="1"/>
    </xf>
    <xf numFmtId="0" fontId="6" fillId="0" borderId="14" xfId="0" applyFont="1" applyBorder="1" applyAlignment="1">
      <alignment horizontal="right" vertical="center" wrapText="1"/>
    </xf>
    <xf numFmtId="0" fontId="6" fillId="0" borderId="20" xfId="0" applyFont="1" applyBorder="1" applyAlignment="1">
      <alignment horizontal="right" vertical="center" wrapText="1"/>
    </xf>
    <xf numFmtId="0" fontId="6" fillId="0" borderId="10" xfId="0" applyFont="1" applyBorder="1" applyAlignment="1">
      <alignment horizontal="right" vertical="center" wrapText="1"/>
    </xf>
    <xf numFmtId="0" fontId="6" fillId="0" borderId="18" xfId="0" applyFont="1" applyBorder="1" applyAlignment="1">
      <alignment horizontal="right" vertical="center" wrapText="1"/>
    </xf>
    <xf numFmtId="0" fontId="6" fillId="0" borderId="15"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right" vertical="center" wrapText="1"/>
    </xf>
    <xf numFmtId="0" fontId="6" fillId="0" borderId="21" xfId="0" applyFont="1" applyBorder="1" applyAlignment="1">
      <alignment horizontal="right" vertical="center" wrapText="1"/>
    </xf>
    <xf numFmtId="1" fontId="7" fillId="0" borderId="2" xfId="0" applyNumberFormat="1" applyFont="1" applyBorder="1" applyAlignment="1">
      <alignment horizontal="left"/>
    </xf>
    <xf numFmtId="1" fontId="7" fillId="0" borderId="3" xfId="0" applyNumberFormat="1" applyFont="1" applyBorder="1" applyAlignment="1">
      <alignment horizontal="left"/>
    </xf>
    <xf numFmtId="1" fontId="7" fillId="0" borderId="4" xfId="0" applyNumberFormat="1" applyFont="1" applyBorder="1" applyAlignment="1">
      <alignment horizontal="left"/>
    </xf>
    <xf numFmtId="0" fontId="6" fillId="0" borderId="10" xfId="0" applyFont="1" applyBorder="1" applyAlignment="1">
      <alignment horizontal="center"/>
    </xf>
    <xf numFmtId="0" fontId="6" fillId="0" borderId="8" xfId="0" applyFont="1" applyBorder="1" applyAlignment="1">
      <alignment horizontal="center"/>
    </xf>
    <xf numFmtId="14" fontId="7" fillId="0" borderId="0" xfId="0" applyNumberFormat="1" applyFont="1" applyFill="1"/>
    <xf numFmtId="0" fontId="7" fillId="0" borderId="0" xfId="0" applyFont="1" applyFill="1"/>
    <xf numFmtId="2" fontId="7" fillId="0" borderId="0" xfId="0" applyNumberFormat="1" applyFont="1" applyFill="1"/>
  </cellXfs>
  <cellStyles count="5">
    <cellStyle name="Normal" xfId="0" builtinId="0"/>
    <cellStyle name="Normal 2" xfId="3" xr:uid="{A10E7C42-612F-43A4-A5ED-D8A79A9F6DE2}"/>
    <cellStyle name="Normal_Redistribution and journal forms.xls 2" xfId="1" xr:uid="{00000000-0005-0000-0000-000001000000}"/>
    <cellStyle name="Normal_Redistribution and journal forms.xls 2 2" xfId="2" xr:uid="{C6A6A509-04AF-4BCC-9C72-F66B594AB5BC}"/>
    <cellStyle name="Normal_Redistribution and journal forms.xls 2 3" xfId="4" xr:uid="{0D8B248D-2C52-4975-BB95-BCC13A666878}"/>
  </cellStyles>
  <dxfs count="280">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43"/>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Michelle Smith" id="{8BBC7423-9479-4811-B527-7FA77ABFBC33}"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1-16T10:16:48.48" personId="{8BBC7423-9479-4811-B527-7FA77ABFBC33}" id="{F6B11BB6-20F1-4B28-8CBA-EDDD02C52C75}">
    <text>Please select Natwest credit card or Barclaycard procurement card depending on the card type you hold</text>
  </threadedComment>
  <threadedComment ref="B2" dT="2023-01-16T10:17:14.71" personId="{8BBC7423-9479-4811-B527-7FA77ABFBC33}" id="{305643ED-F874-4228-A286-D80B12B8CD5E}">
    <text>Please enter your name</text>
  </threadedComment>
  <threadedComment ref="C3" dT="2023-01-16T10:13:18.86" personId="{8BBC7423-9479-4811-B527-7FA77ABFBC33}" id="{09082497-7E52-47A9-AABD-B3977F20D1B7}">
    <text>Natwest - Statement start date is 11th of the month; Barclaycards - Statement start date is 12th of the month</text>
  </threadedComment>
  <threadedComment ref="E3" dT="2023-01-16T10:13:18.86" personId="{8BBC7423-9479-4811-B527-7FA77ABFBC33}" id="{4975F565-C250-4489-9F14-03CE486EB38E}">
    <text>Natwest - Statement end date is 10th of the month; Barclaycards - Statement end date is 11th of the month</text>
  </threadedComment>
  <threadedComment ref="A7" dT="2023-01-16T10:46:01.83" personId="{8BBC7423-9479-4811-B527-7FA77ABFBC33}" id="{DD2A5E5E-DA52-498B-AFE2-F84C876D5631}">
    <text>Please enter date of transaction as per the date on your statement</text>
  </threadedComment>
  <threadedComment ref="F7" dT="2023-01-16T10:11:43.29" personId="{8BBC7423-9479-4811-B527-7FA77ABFBC33}" id="{D0987B88-1A75-4567-BD4A-857BE80FC82A}">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9BEC4A99-020A-47BB-A599-1FED9ABAE583}">
    <text>Please select most appropriate category from dropdown list</text>
  </threadedComment>
  <threadedComment ref="B8" dT="2023-01-16T10:32:33.72" personId="{8BBC7423-9479-4811-B527-7FA77ABFBC33}" id="{0147F80B-86F4-468D-B7B7-28DCAC37BFA9}">
    <text>Please select VAT code - see key below for definition of each code</text>
  </threadedComment>
  <threadedComment ref="C8" dT="2023-01-16T10:44:38.41" personId="{8BBC7423-9479-4811-B527-7FA77ABFBC33}" id="{B99EBD72-25B7-4362-9340-E2E76D3B2766}">
    <text>Please enter same amount in Net and Gross amount columns if no VAT.  If there is VAT, please ensure net amount + VAT amount is equal to the Gross Amount</text>
  </threadedComment>
  <threadedComment ref="D8" dT="2023-01-16T10:45:06.89" personId="{8BBC7423-9479-4811-B527-7FA77ABFBC33}" id="{03DAF830-08BA-44B8-BB26-538CCF1AC085}">
    <text>Please enter amount if VAT code R or S is selected</text>
  </threadedComment>
  <threadedComment ref="E8" dT="2023-01-16T10:45:41.53" personId="{8BBC7423-9479-4811-B527-7FA77ABFBC33}" id="{1D5042A3-B839-4665-90FD-2637C44CDD50}">
    <text>Please enter net amount (this will be the same as the gross amount if the gross amount does not include any vat)</text>
  </threadedComment>
  <threadedComment ref="C12" dT="2023-01-16T10:48:37.32" personId="{8BBC7423-9479-4811-B527-7FA77ABFBC33}" id="{5CB9977E-1B62-48D9-BFAA-9BCC9E1BDE65}">
    <text>Please ensure this Total agrees to the total amount shown on your statement (and agrees to the sum of the VAT amount and Net Amount columns on this spreadsheet)</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23-01-16T10:16:48.48" personId="{8BBC7423-9479-4811-B527-7FA77ABFBC33}" id="{8D53456F-90B3-482D-8D16-7F448DE55597}">
    <text>Please select Natwest credit card or Barclaycard procurement card depending on the card type you hold</text>
  </threadedComment>
  <threadedComment ref="B2" dT="2023-01-16T10:17:14.71" personId="{8BBC7423-9479-4811-B527-7FA77ABFBC33}" id="{6CBAA32D-B0D7-4D6F-8F53-127F4C9B0C8B}">
    <text>Please enter your name</text>
  </threadedComment>
  <threadedComment ref="C3" dT="2023-01-16T10:13:18.86" personId="{8BBC7423-9479-4811-B527-7FA77ABFBC33}" id="{47066075-5604-4D5F-909C-46D6ADC5A1CF}">
    <text>Natwest - Statement start date is 11th of the month; Barclaycards - Statement start date is 12th of the month</text>
  </threadedComment>
  <threadedComment ref="E3" dT="2023-01-16T10:13:18.86" personId="{8BBC7423-9479-4811-B527-7FA77ABFBC33}" id="{FCC32907-A732-4952-891A-28D013B05DBE}">
    <text>Natwest - Statement end date is 10th of the month; Barclaycards - Statement end date is 11th of the month</text>
  </threadedComment>
  <threadedComment ref="A7" dT="2023-01-16T10:46:01.83" personId="{8BBC7423-9479-4811-B527-7FA77ABFBC33}" id="{620B0180-1947-43D0-BA0E-FC5749CD549C}">
    <text>Please enter date of transaction as per the date on your statement</text>
  </threadedComment>
  <threadedComment ref="F7" dT="2023-01-16T10:11:43.29" personId="{8BBC7423-9479-4811-B527-7FA77ABFBC33}" id="{E09B9CC6-09AA-4FAB-9BB7-F630C1180308}">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4F671C9B-7ED5-451F-A4D8-889B3AD0F836}">
    <text>Please select most appropriate category from dropdown list</text>
  </threadedComment>
  <threadedComment ref="B8" dT="2023-01-16T10:32:33.72" personId="{8BBC7423-9479-4811-B527-7FA77ABFBC33}" id="{60F4A1DA-6FFB-4D23-B8F1-928AEC3A8D81}">
    <text>Please select VAT code - see key below for definition of each code</text>
  </threadedComment>
  <threadedComment ref="C8" dT="2023-01-16T10:44:38.41" personId="{8BBC7423-9479-4811-B527-7FA77ABFBC33}" id="{CD992367-D537-41BD-8951-5FF2B040EE86}">
    <text>Please enter same amount in Net and Gross amount columns if no VAT.  If there is VAT, please ensure net amount + VAT amount is equal to the Gross Amount</text>
  </threadedComment>
  <threadedComment ref="D8" dT="2023-01-16T10:45:06.89" personId="{8BBC7423-9479-4811-B527-7FA77ABFBC33}" id="{9C7688EC-6EC1-4E40-8915-547A29F8AFA2}">
    <text>Please enter amount if VAT code R or S is selected</text>
  </threadedComment>
  <threadedComment ref="E8" dT="2023-01-16T10:45:41.53" personId="{8BBC7423-9479-4811-B527-7FA77ABFBC33}" id="{7807CAA5-5CC2-4F53-AA95-76FE82DFC478}">
    <text>Please enter net amount (this will be the same as the gross amount if the gross amount does not include any vat)</text>
  </threadedComment>
  <threadedComment ref="C14" dT="2023-01-16T10:48:37.32" personId="{8BBC7423-9479-4811-B527-7FA77ABFBC33}" id="{FE05D131-1E45-4B08-B096-9C1242EF11D2}">
    <text>Please ensure this Total agrees to the total amount shown on your statement (and agrees to the sum of the VAT amount and Net Amount columns on this spreadsheet)</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23-01-16T10:16:48.48" personId="{8BBC7423-9479-4811-B527-7FA77ABFBC33}" id="{F9D337EA-E00D-49FB-AFF6-460E04C341CA}">
    <text>Please select Natwest credit card or Barclaycard procurement card depending on the card type you hold</text>
  </threadedComment>
  <threadedComment ref="B2" dT="2023-01-16T10:17:14.71" personId="{8BBC7423-9479-4811-B527-7FA77ABFBC33}" id="{0AF86E6D-2517-4FAF-AC54-CDEE0FDDEEB5}">
    <text>Please enter your name</text>
  </threadedComment>
  <threadedComment ref="C3" dT="2023-01-16T10:13:18.86" personId="{8BBC7423-9479-4811-B527-7FA77ABFBC33}" id="{2395B667-08F9-4246-9AF2-5E6CE194A0A8}">
    <text>Natwest - Statement start date is 11th of the month; Barclaycards - Statement start date is 12th of the month</text>
  </threadedComment>
  <threadedComment ref="E3" dT="2023-01-16T10:13:18.86" personId="{8BBC7423-9479-4811-B527-7FA77ABFBC33}" id="{A99ED791-2654-4018-BD9E-DBEF972530ED}">
    <text>Natwest - Statement end date is 10th of the month; Barclaycards - Statement end date is 11th of the month</text>
  </threadedComment>
  <threadedComment ref="A7" dT="2023-01-16T10:46:01.83" personId="{8BBC7423-9479-4811-B527-7FA77ABFBC33}" id="{7E6EAFC3-24EB-475F-89BC-565684A07FC4}">
    <text>Please enter date of transaction as per the date on your statement</text>
  </threadedComment>
  <threadedComment ref="F7" dT="2023-01-16T10:11:43.29" personId="{8BBC7423-9479-4811-B527-7FA77ABFBC33}" id="{F09AC470-565A-4C5A-9ED9-4CFA0A5CB3F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3B20E7BF-A8A9-435D-9FA5-BC14D7CB5BEB}">
    <text>Please select most appropriate category from dropdown list</text>
  </threadedComment>
  <threadedComment ref="B8" dT="2023-01-16T10:32:33.72" personId="{8BBC7423-9479-4811-B527-7FA77ABFBC33}" id="{9A6362A7-1A52-4DD1-9DB2-839A8C9320C0}">
    <text>Please select VAT code - see key below for definition of each code</text>
  </threadedComment>
  <threadedComment ref="C8" dT="2023-01-16T10:44:38.41" personId="{8BBC7423-9479-4811-B527-7FA77ABFBC33}" id="{488E6BB3-0999-4F42-BC15-AEA2B5049DB9}">
    <text>Please enter same amount in Net and Gross amount columns if no VAT.  If there is VAT, please ensure net amount + VAT amount is equal to the Gross Amount</text>
  </threadedComment>
  <threadedComment ref="D8" dT="2023-01-16T10:45:06.89" personId="{8BBC7423-9479-4811-B527-7FA77ABFBC33}" id="{8E5ED4E3-5622-46C1-AE7D-41A992E87909}">
    <text>Please enter amount if VAT code R or S is selected</text>
  </threadedComment>
  <threadedComment ref="E8" dT="2023-01-16T10:45:41.53" personId="{8BBC7423-9479-4811-B527-7FA77ABFBC33}" id="{6E33E7A1-ECFD-46D2-BBE5-18C44BC7785B}">
    <text>Please enter net amount (this will be the same as the gross amount if the gross amount does not include any vat)</text>
  </threadedComment>
  <threadedComment ref="C13" dT="2023-01-16T10:48:37.32" personId="{8BBC7423-9479-4811-B527-7FA77ABFBC33}" id="{8BA2E2A5-DCED-4394-A9AD-78157C33DB48}">
    <text>Please ensure this Total agrees to the total amount shown on your statement (and agrees to the sum of the VAT amount and Net Amount columns on this spreadsheet)</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23-01-16T10:16:48.48" personId="{8BBC7423-9479-4811-B527-7FA77ABFBC33}" id="{D8CA623E-9D41-4559-B8F0-1A4A79EA74A0}">
    <text>Please select Natwest credit card or Barclaycard procurement card depending on the card type you hold</text>
  </threadedComment>
  <threadedComment ref="B2" dT="2023-01-16T10:17:14.71" personId="{8BBC7423-9479-4811-B527-7FA77ABFBC33}" id="{2869CE20-532C-402A-91C3-16850D4DB3F8}">
    <text>Please enter your name</text>
  </threadedComment>
  <threadedComment ref="C3" dT="2023-01-16T10:13:18.86" personId="{8BBC7423-9479-4811-B527-7FA77ABFBC33}" id="{25B48A61-7078-4C45-93AC-B1CA7BBF5B2D}">
    <text>Natwest - Statement start date is 11th of the month; Barclaycards - Statement start date is 12th of the month</text>
  </threadedComment>
  <threadedComment ref="E3" dT="2023-01-16T10:13:18.86" personId="{8BBC7423-9479-4811-B527-7FA77ABFBC33}" id="{7FA1BF30-8B13-499E-9DE4-1958BFC7B3B1}">
    <text>Natwest - Statement end date is 10th of the month; Barclaycards - Statement end date is 11th of the month</text>
  </threadedComment>
  <threadedComment ref="A7" dT="2023-01-16T10:46:01.83" personId="{8BBC7423-9479-4811-B527-7FA77ABFBC33}" id="{2A70EC15-7B10-454B-A4F3-D3FDBAC5172D}">
    <text>Please enter date of transaction as per the date on your statement</text>
  </threadedComment>
  <threadedComment ref="F7" dT="2023-01-16T10:11:43.29" personId="{8BBC7423-9479-4811-B527-7FA77ABFBC33}" id="{378A349F-E110-4AB4-9D55-E73E70C03FB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18128751-DDFB-4078-AEC9-57CB1FD9E826}">
    <text>Please select most appropriate category from dropdown list</text>
  </threadedComment>
  <threadedComment ref="B8" dT="2023-01-16T10:32:33.72" personId="{8BBC7423-9479-4811-B527-7FA77ABFBC33}" id="{7F0C2BD9-E01F-412D-874F-B19DC6A6AB60}">
    <text>Please select VAT code - see key below for definition of each code</text>
  </threadedComment>
  <threadedComment ref="C8" dT="2023-01-16T10:44:38.41" personId="{8BBC7423-9479-4811-B527-7FA77ABFBC33}" id="{F854F0EC-33D3-4FD6-AB10-2F4F11C8ACC6}">
    <text>Please enter same amount in Net and Gross amount columns if no VAT.  If there is VAT, please ensure net amount + VAT amount is equal to the Gross Amount</text>
  </threadedComment>
  <threadedComment ref="D8" dT="2023-01-16T10:45:06.89" personId="{8BBC7423-9479-4811-B527-7FA77ABFBC33}" id="{0D53F644-E496-4E21-B72A-ED0E21F37113}">
    <text>Please enter amount if VAT code R or S is selected</text>
  </threadedComment>
  <threadedComment ref="E8" dT="2023-01-16T10:45:41.53" personId="{8BBC7423-9479-4811-B527-7FA77ABFBC33}" id="{06699E3C-4339-476B-BDC3-86432653DDED}">
    <text>Please enter net amount (this will be the same as the gross amount if the gross amount does not include any vat)</text>
  </threadedComment>
  <threadedComment ref="C13" dT="2023-01-16T10:48:37.32" personId="{8BBC7423-9479-4811-B527-7FA77ABFBC33}" id="{84CAFE89-582D-4F70-ACC0-3D31375E9C59}">
    <text>Please ensure this Total agrees to the total amount shown on your statement (and agrees to the sum of the VAT amount and Net Amount columns on this spreadsheet)</text>
  </threadedComment>
</ThreadedComments>
</file>

<file path=xl/threadedComments/threadedComment13.xml><?xml version="1.0" encoding="utf-8"?>
<ThreadedComments xmlns="http://schemas.microsoft.com/office/spreadsheetml/2018/threadedcomments" xmlns:x="http://schemas.openxmlformats.org/spreadsheetml/2006/main">
  <threadedComment ref="C1" dT="2023-01-16T10:16:48.48" personId="{8BBC7423-9479-4811-B527-7FA77ABFBC33}" id="{659B5C85-5491-4643-BA91-4A7905A17EC5}">
    <text>Please select Natwest credit card or Barclaycard procurement card depending on the card type you hold</text>
  </threadedComment>
  <threadedComment ref="C2" dT="2023-01-16T10:17:14.71" personId="{8BBC7423-9479-4811-B527-7FA77ABFBC33}" id="{821EB4D4-87B0-49FF-AEFA-FD8EB4FB53DD}">
    <text>Please enter your name</text>
  </threadedComment>
  <threadedComment ref="D3" dT="2023-01-16T10:13:18.86" personId="{8BBC7423-9479-4811-B527-7FA77ABFBC33}" id="{D2631E9B-7CF6-43FF-9276-3032A9C9AD15}">
    <text>Natwest - Statement start date is 11th of the month; Barclaycards - Statement start date is 12th of the month</text>
  </threadedComment>
  <threadedComment ref="F3" dT="2023-01-16T10:13:18.86" personId="{8BBC7423-9479-4811-B527-7FA77ABFBC33}" id="{3E7BC1EE-2BB8-443D-AD36-3AD38E875811}">
    <text>Natwest - Statement end date is 10th of the month; Barclaycards - Statement end date is 11th of the month</text>
  </threadedComment>
  <threadedComment ref="B7" dT="2023-01-16T10:46:01.83" personId="{8BBC7423-9479-4811-B527-7FA77ABFBC33}" id="{69D7D96A-56DA-43DB-916F-104F679629DB}">
    <text>Please enter date of transaction as per the date on your statement</text>
  </threadedComment>
  <threadedComment ref="G7" dT="2023-01-16T10:11:43.29" personId="{8BBC7423-9479-4811-B527-7FA77ABFBC33}" id="{515A594B-7CBB-4171-BBCE-BB19F6321677}">
    <text>The GL code consists of up to 12 digits as is made up of 3 digits for cost centre, 4 digits for detail code and optionally 5 digits for classification code (the three components are separated by /   An example code is 200/4020/20005</text>
  </threadedComment>
  <threadedComment ref="M7" dT="2023-01-16T10:42:23.53" personId="{8BBC7423-9479-4811-B527-7FA77ABFBC33}" id="{2AE7AA70-FDAB-4E31-8DC7-4336F2BDC836}">
    <text>Please select most appropriate category from dropdown list</text>
  </threadedComment>
  <threadedComment ref="C8" dT="2023-01-16T10:32:33.72" personId="{8BBC7423-9479-4811-B527-7FA77ABFBC33}" id="{D651A137-80F2-4DBD-8677-B1B8C55C99FA}">
    <text>Please select VAT code - see key below for definition of each code</text>
  </threadedComment>
  <threadedComment ref="D8" dT="2023-01-16T10:44:38.41" personId="{8BBC7423-9479-4811-B527-7FA77ABFBC33}" id="{299BFDD7-5C8D-4BBF-B7CF-9E3D9915F7B2}">
    <text>Please enter same amount in Net and Gross amount columns if no VAT.  If there is VAT, please ensure net amount + VAT amount is equal to the Gross Amount</text>
  </threadedComment>
  <threadedComment ref="E8" dT="2023-01-16T10:45:06.89" personId="{8BBC7423-9479-4811-B527-7FA77ABFBC33}" id="{8737C25A-4D0F-4D39-909D-7CC11085F94B}">
    <text>Please enter amount if VAT code R or S is selected</text>
  </threadedComment>
  <threadedComment ref="F8" dT="2023-01-16T10:45:41.53" personId="{8BBC7423-9479-4811-B527-7FA77ABFBC33}" id="{6BD99EED-64FA-4A3F-A118-60E7CD3C8D49}">
    <text>Please enter net amount (this will be the same as the gross amount if the gross amount does not include any vat)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3-01-16T10:16:48.48" personId="{8BBC7423-9479-4811-B527-7FA77ABFBC33}" id="{00E850F7-A8B5-4F83-B2B6-6A34526DA10B}">
    <text>Please select Natwest credit card or Barclaycard procurement card depending on the card type you hold</text>
  </threadedComment>
  <threadedComment ref="B2" dT="2023-01-16T10:17:14.71" personId="{8BBC7423-9479-4811-B527-7FA77ABFBC33}" id="{D463357D-36FB-4F41-BA58-88A7900AC17D}">
    <text>Please enter your name</text>
  </threadedComment>
  <threadedComment ref="C3" dT="2023-01-16T10:13:18.86" personId="{8BBC7423-9479-4811-B527-7FA77ABFBC33}" id="{0C04DEF4-CB2B-4336-8F8E-B2FD464C182B}">
    <text>Natwest - Statement start date is 11th of the month; Barclaycards - Statement start date is 12th of the month</text>
  </threadedComment>
  <threadedComment ref="E3" dT="2023-01-16T10:13:18.86" personId="{8BBC7423-9479-4811-B527-7FA77ABFBC33}" id="{8CA2D5F6-D55E-4088-9F51-0278B8C3A375}">
    <text>Natwest - Statement end date is 10th of the month; Barclaycards - Statement end date is 11th of the month</text>
  </threadedComment>
  <threadedComment ref="A7" dT="2023-01-16T10:46:01.83" personId="{8BBC7423-9479-4811-B527-7FA77ABFBC33}" id="{49BFA013-6AE2-489B-A8A5-1897F3A99B0A}">
    <text>Please enter date of transaction as per the date on your statement</text>
  </threadedComment>
  <threadedComment ref="F7" dT="2023-01-16T10:11:43.29" personId="{8BBC7423-9479-4811-B527-7FA77ABFBC33}" id="{7A2CA1C3-F4B9-458C-B63A-8EE8B25B4BB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DC109434-19E6-4CC5-9450-5B714E0D58A6}">
    <text>Please select most appropriate category from dropdown list</text>
  </threadedComment>
  <threadedComment ref="B8" dT="2023-01-16T10:32:33.72" personId="{8BBC7423-9479-4811-B527-7FA77ABFBC33}" id="{DABB30B9-1FB7-4738-9787-BC2738B08519}">
    <text>Please select VAT code - see key below for definition of each code</text>
  </threadedComment>
  <threadedComment ref="C8" dT="2023-01-16T10:44:38.41" personId="{8BBC7423-9479-4811-B527-7FA77ABFBC33}" id="{936B05F5-717B-4224-8809-795880DBF4DE}">
    <text>Please enter same amount in Net and Gross amount columns if no VAT.  If there is VAT, please ensure net amount + VAT amount is equal to the Gross Amount</text>
  </threadedComment>
  <threadedComment ref="D8" dT="2023-01-16T10:45:06.89" personId="{8BBC7423-9479-4811-B527-7FA77ABFBC33}" id="{A4146F72-DCE2-4A1C-8B21-B98A905E9CF4}">
    <text>Please enter amount if VAT code R or S is selected</text>
  </threadedComment>
  <threadedComment ref="E8" dT="2023-01-16T10:45:41.53" personId="{8BBC7423-9479-4811-B527-7FA77ABFBC33}" id="{F753A6E6-1688-4BF2-9AE6-A5D77753CB42}">
    <text>Please enter net amount (this will be the same as the gross amount if the gross amount does not include any vat)</text>
  </threadedComment>
  <threadedComment ref="C13" dT="2023-01-16T10:48:37.32" personId="{8BBC7423-9479-4811-B527-7FA77ABFBC33}" id="{7B4A68A2-C6F6-4797-AAE6-8F4BD9C50D5B}">
    <text>Please ensure this Total agrees to the total amount shown on your statement (and agrees to the sum of the VAT amount and Net Amount columns on this spreadsheet)</text>
  </threadedComment>
  <threadedComment ref="D13" dT="2023-01-16T10:48:37.32" personId="{8BBC7423-9479-4811-B527-7FA77ABFBC33}" id="{DF57D822-8D68-4259-A9FA-356E672027BF}">
    <text>Please ensure this Total agrees to the total amount shown on your statement (and agrees to the sum of the VAT amount and Net Amount columns on this spreadsheet)</text>
  </threadedComment>
  <threadedComment ref="E13" dT="2023-01-16T10:48:37.32" personId="{8BBC7423-9479-4811-B527-7FA77ABFBC33}" id="{DFBB51D4-29DB-442C-BBDD-6178F7CECA51}">
    <text>Please ensure this Total agrees to the total amount shown on your statement (and agrees to the sum of the VAT amount and Net Amount columns on this spreadsheet)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3-01-16T10:16:48.48" personId="{8BBC7423-9479-4811-B527-7FA77ABFBC33}" id="{947748CB-1C93-4BE9-820B-670C59C660E4}">
    <text>Please select Natwest credit card or Barclaycard procurement card depending on the card type you hold</text>
  </threadedComment>
  <threadedComment ref="B2" dT="2023-01-16T10:17:14.71" personId="{8BBC7423-9479-4811-B527-7FA77ABFBC33}" id="{A354C9A5-2420-4201-A2DB-68AFC9C88327}">
    <text>Please enter your name</text>
  </threadedComment>
  <threadedComment ref="C3" dT="2023-01-16T10:13:18.86" personId="{8BBC7423-9479-4811-B527-7FA77ABFBC33}" id="{16689D3A-9B1E-470E-BAE8-EB229DD8ADCE}">
    <text>Natwest - Statement start date is 11th of the month; Barclaycards - Statement start date is 12th of the month</text>
  </threadedComment>
  <threadedComment ref="E3" dT="2023-01-16T10:13:18.86" personId="{8BBC7423-9479-4811-B527-7FA77ABFBC33}" id="{8CBE888C-0ADF-4920-BA5B-5BDA173342B8}">
    <text>Natwest - Statement end date is 10th of the month; Barclaycards - Statement end date is 11th of the month</text>
  </threadedComment>
  <threadedComment ref="A7" dT="2023-01-16T10:46:01.83" personId="{8BBC7423-9479-4811-B527-7FA77ABFBC33}" id="{ED669654-B356-4AE4-A40D-4C4E7E95E766}">
    <text>Please enter date of transaction as per the date on your statement</text>
  </threadedComment>
  <threadedComment ref="F7" dT="2023-01-16T10:11:43.29" personId="{8BBC7423-9479-4811-B527-7FA77ABFBC33}" id="{28F8C808-E51D-462B-A839-FF1E57E47FD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79095434-D843-4551-BAF4-E26161BEEE66}">
    <text>Please select most appropriate category from dropdown list</text>
  </threadedComment>
  <threadedComment ref="B8" dT="2023-01-16T10:32:33.72" personId="{8BBC7423-9479-4811-B527-7FA77ABFBC33}" id="{C97DC6FC-B254-44B3-9DED-7705839CEE73}">
    <text>Please select VAT code - see key below for definition of each code</text>
  </threadedComment>
  <threadedComment ref="C8" dT="2023-01-16T10:44:38.41" personId="{8BBC7423-9479-4811-B527-7FA77ABFBC33}" id="{470F7719-2F2D-4A0E-A8FA-A85B4C977C0B}">
    <text>Please enter same amount in Net and Gross amount columns if no VAT.  If there is VAT, please ensure net amount + VAT amount is equal to the Gross Amount</text>
  </threadedComment>
  <threadedComment ref="D8" dT="2023-01-16T10:45:06.89" personId="{8BBC7423-9479-4811-B527-7FA77ABFBC33}" id="{1D30F98F-FCE6-4B99-9A84-98EDAEAE8A37}">
    <text>Please enter amount if VAT code R or S is selected</text>
  </threadedComment>
  <threadedComment ref="E8" dT="2023-01-16T10:45:41.53" personId="{8BBC7423-9479-4811-B527-7FA77ABFBC33}" id="{99732762-FF77-464F-A098-2BE2C5A9910C}">
    <text>Please enter net amount (this will be the same as the gross amount if the gross amount does not include any vat)</text>
  </threadedComment>
  <threadedComment ref="C14" dT="2023-01-16T10:48:37.32" personId="{8BBC7423-9479-4811-B527-7FA77ABFBC33}" id="{7CE61910-4E01-4197-8687-F795E6E4D03C}">
    <text>Please ensure this Total agrees to the total amount shown on your statement (and agrees to the sum of the VAT amount and Net Amount columns on this spreadsheet)</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3-01-16T10:16:48.48" personId="{8BBC7423-9479-4811-B527-7FA77ABFBC33}" id="{643647E5-1BAA-411C-B2C3-394CF50ADA1A}">
    <text>Please select Natwest credit card or Barclaycard procurement card depending on the card type you hold</text>
  </threadedComment>
  <threadedComment ref="B2" dT="2023-01-16T10:17:14.71" personId="{8BBC7423-9479-4811-B527-7FA77ABFBC33}" id="{8B42BDA3-F537-4491-95D7-CF8A5AFB3DE1}">
    <text>Please enter your name</text>
  </threadedComment>
  <threadedComment ref="C3" dT="2023-01-16T10:13:18.86" personId="{8BBC7423-9479-4811-B527-7FA77ABFBC33}" id="{3A03D32E-B37C-426A-B8FC-70B858ADEB24}">
    <text>Natwest - Statement start date is 11th of the month; Barclaycards - Statement start date is 12th of the month</text>
  </threadedComment>
  <threadedComment ref="E3" dT="2023-01-16T10:13:18.86" personId="{8BBC7423-9479-4811-B527-7FA77ABFBC33}" id="{398A5D55-DE42-4AB6-81AF-B91A96E09CB6}">
    <text>Natwest - Statement end date is 10th of the month; Barclaycards - Statement end date is 11th of the month</text>
  </threadedComment>
  <threadedComment ref="A7" dT="2023-01-16T10:46:01.83" personId="{8BBC7423-9479-4811-B527-7FA77ABFBC33}" id="{D32F4C02-2E65-41A7-96C8-D7C6071C1B5B}">
    <text>Please enter date of transaction as per the date on your statement</text>
  </threadedComment>
  <threadedComment ref="F7" dT="2023-01-16T10:11:43.29" personId="{8BBC7423-9479-4811-B527-7FA77ABFBC33}" id="{6EA869FF-693D-4BF2-BF10-A6EFEBB032A4}">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C0AF859A-FCC1-4318-BDE6-0D3611F689B9}">
    <text>Please select most appropriate category from dropdown list</text>
  </threadedComment>
  <threadedComment ref="B8" dT="2023-01-16T10:32:33.72" personId="{8BBC7423-9479-4811-B527-7FA77ABFBC33}" id="{9B948D4C-22F2-4CC3-A8AA-A0FB8260C8DF}">
    <text>Please select VAT code - see key below for definition of each code</text>
  </threadedComment>
  <threadedComment ref="C8" dT="2023-01-16T10:44:38.41" personId="{8BBC7423-9479-4811-B527-7FA77ABFBC33}" id="{01936143-71B2-4294-89EE-26BB64035091}">
    <text>Please enter same amount in Net and Gross amount columns if no VAT.  If there is VAT, please ensure net amount + VAT amount is equal to the Gross Amount</text>
  </threadedComment>
  <threadedComment ref="D8" dT="2023-01-16T10:45:06.89" personId="{8BBC7423-9479-4811-B527-7FA77ABFBC33}" id="{9ED2E78C-16B7-4709-9DEA-6848C7347D69}">
    <text>Please enter amount if VAT code R or S is selected</text>
  </threadedComment>
  <threadedComment ref="E8" dT="2023-01-16T10:45:41.53" personId="{8BBC7423-9479-4811-B527-7FA77ABFBC33}" id="{AA9F1909-5DE6-43B9-8D5D-A6EF40456F4F}">
    <text>Please enter net amount (this will be the same as the gross amount if the gross amount does not include any vat)</text>
  </threadedComment>
  <threadedComment ref="C15" dT="2023-01-16T10:48:37.32" personId="{8BBC7423-9479-4811-B527-7FA77ABFBC33}" id="{A05F246A-0823-40BA-B748-D042F9FF207D}">
    <text>Please ensure this Total agrees to the total amount shown on your statement (and agrees to the sum of the VAT amount and Net Amount columns on this spreadsheet)</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3-01-16T10:16:48.48" personId="{8BBC7423-9479-4811-B527-7FA77ABFBC33}" id="{0BA5C1BA-ED0D-4485-9A9C-789D16881F0C}">
    <text>Please select Natwest credit card or Barclaycard procurement card depending on the card type you hold</text>
  </threadedComment>
  <threadedComment ref="B2" dT="2023-01-16T10:17:14.71" personId="{8BBC7423-9479-4811-B527-7FA77ABFBC33}" id="{0CC22DB2-8035-4202-8B0B-7EA483E1E5DB}">
    <text>Please enter your name</text>
  </threadedComment>
  <threadedComment ref="C3" dT="2023-01-16T10:13:18.86" personId="{8BBC7423-9479-4811-B527-7FA77ABFBC33}" id="{751993F0-F39A-412E-8F6D-31823C3814C6}">
    <text>Natwest - Statement start date is 11th of the month; Barclaycards - Statement start date is 12th of the month</text>
  </threadedComment>
  <threadedComment ref="E3" dT="2023-01-16T10:13:18.86" personId="{8BBC7423-9479-4811-B527-7FA77ABFBC33}" id="{1B91171C-64C4-4727-A6D6-613B733F6707}">
    <text>Natwest - Statement end date is 10th of the month; Barclaycards - Statement end date is 11th of the month</text>
  </threadedComment>
  <threadedComment ref="A7" dT="2023-01-16T10:46:01.83" personId="{8BBC7423-9479-4811-B527-7FA77ABFBC33}" id="{C3115A1D-5EA9-4E4E-BFDA-79EE2ADFA4D6}">
    <text>Please enter date of transaction as per the date on your statement</text>
  </threadedComment>
  <threadedComment ref="F7" dT="2023-01-16T10:11:43.29" personId="{8BBC7423-9479-4811-B527-7FA77ABFBC33}" id="{ECA6F28E-6568-4DCF-8BE3-489F37FFC409}">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03C347F1-7C33-43C9-A8E3-4C03BCC096BE}">
    <text>Please select most appropriate category from dropdown list</text>
  </threadedComment>
  <threadedComment ref="B8" dT="2023-01-16T10:32:33.72" personId="{8BBC7423-9479-4811-B527-7FA77ABFBC33}" id="{A2C9D7D3-70EE-46B1-913A-C700B3585291}">
    <text>Please select VAT code - see key below for definition of each code</text>
  </threadedComment>
  <threadedComment ref="C8" dT="2023-01-16T10:44:38.41" personId="{8BBC7423-9479-4811-B527-7FA77ABFBC33}" id="{335D0334-FD75-478C-855A-2A8C22D19E3C}">
    <text>Please enter same amount in Net and Gross amount columns if no VAT.  If there is VAT, please ensure net amount + VAT amount is equal to the Gross Amount</text>
  </threadedComment>
  <threadedComment ref="D8" dT="2023-01-16T10:45:06.89" personId="{8BBC7423-9479-4811-B527-7FA77ABFBC33}" id="{69148322-58B3-4D0D-B8BE-2AD6441CC509}">
    <text>Please enter amount if VAT code R or S is selected</text>
  </threadedComment>
  <threadedComment ref="E8" dT="2023-01-16T10:45:41.53" personId="{8BBC7423-9479-4811-B527-7FA77ABFBC33}" id="{48D67943-9C6E-46C2-9D25-59068E20581C}">
    <text>Please enter net amount (this will be the same as the gross amount if the gross amount does not include any vat)</text>
  </threadedComment>
  <threadedComment ref="C13" dT="2023-01-16T10:48:37.32" personId="{8BBC7423-9479-4811-B527-7FA77ABFBC33}" id="{28CB4CA0-6CE8-4501-A926-D77C8643FF94}">
    <text>Please ensure this Total agrees to the total amount shown on your statement (and agrees to the sum of the VAT amount and Net Amount columns on this spreadsheet)</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3-01-16T10:16:48.48" personId="{8BBC7423-9479-4811-B527-7FA77ABFBC33}" id="{1A8E91E2-9285-447E-A9F1-28D80F680797}">
    <text>Please select Natwest credit card or Barclaycard procurement card depending on the card type you hold</text>
  </threadedComment>
  <threadedComment ref="B2" dT="2023-01-16T10:17:14.71" personId="{8BBC7423-9479-4811-B527-7FA77ABFBC33}" id="{ACF03B51-95C5-46B2-A733-5D8E3CDB603C}">
    <text>Please enter your name</text>
  </threadedComment>
  <threadedComment ref="C3" dT="2023-01-16T10:13:18.86" personId="{8BBC7423-9479-4811-B527-7FA77ABFBC33}" id="{E849253B-33E0-483E-8C7A-467E3EB9999E}">
    <text>Natwest - Statement start date is 11th of the month; Barclaycards - Statement start date is 12th of the month</text>
  </threadedComment>
  <threadedComment ref="E3" dT="2023-01-16T10:13:18.86" personId="{8BBC7423-9479-4811-B527-7FA77ABFBC33}" id="{AD578145-56AC-4735-8127-3850A9D555D9}">
    <text>Natwest - Statement end date is 10th of the month; Barclaycards - Statement end date is 11th of the month</text>
  </threadedComment>
  <threadedComment ref="A7" dT="2023-01-16T10:46:01.83" personId="{8BBC7423-9479-4811-B527-7FA77ABFBC33}" id="{3FE5253B-E64D-4236-BFCB-2EE43B5C34AA}">
    <text>Please enter date of transaction as per the date on your statement</text>
  </threadedComment>
  <threadedComment ref="F7" dT="2023-01-16T10:11:43.29" personId="{8BBC7423-9479-4811-B527-7FA77ABFBC33}" id="{6809204A-7FD6-4615-B307-ED3960591AE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A33AD7C4-B8DD-4398-AD49-1FD2DBB4ABC3}">
    <text>Please select most appropriate category from dropdown list</text>
  </threadedComment>
  <threadedComment ref="B8" dT="2023-01-16T10:32:33.72" personId="{8BBC7423-9479-4811-B527-7FA77ABFBC33}" id="{B8C8F02A-DE34-4C64-BB92-A8DE01D4D106}">
    <text>Please select VAT code - see key below for definition of each code</text>
  </threadedComment>
  <threadedComment ref="C8" dT="2023-01-16T10:44:38.41" personId="{8BBC7423-9479-4811-B527-7FA77ABFBC33}" id="{F5F5DA88-D766-4D68-AC66-DD34A9545DDE}">
    <text>Please enter same amount in Net and Gross amount columns if no VAT.  If there is VAT, please ensure net amount + VAT amount is equal to the Gross Amount</text>
  </threadedComment>
  <threadedComment ref="D8" dT="2023-01-16T10:45:06.89" personId="{8BBC7423-9479-4811-B527-7FA77ABFBC33}" id="{2E4D88B2-E0BA-4521-A9E5-B527DE38FBA0}">
    <text>Please enter amount if VAT code R or S is selected</text>
  </threadedComment>
  <threadedComment ref="E8" dT="2023-01-16T10:45:41.53" personId="{8BBC7423-9479-4811-B527-7FA77ABFBC33}" id="{F3B7B4EF-8BEA-4579-B622-C07B629D7B0A}">
    <text>Please enter net amount (this will be the same as the gross amount if the gross amount does not include any vat)</text>
  </threadedComment>
  <threadedComment ref="C14" dT="2023-01-16T10:48:37.32" personId="{8BBC7423-9479-4811-B527-7FA77ABFBC33}" id="{9A9F331F-4BA8-4BA3-86EC-26E3709C1015}">
    <text>Please ensure this Total agrees to the total amount shown on your statement (and agrees to the sum of the VAT amount and Net Amount columns on this spreadsheet)</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23-01-16T10:16:48.48" personId="{8BBC7423-9479-4811-B527-7FA77ABFBC33}" id="{1936F01F-8B12-420C-97CD-A939320BFEA6}">
    <text>Please select Natwest credit card or Barclaycard procurement card depending on the card type you hold</text>
  </threadedComment>
  <threadedComment ref="C3" dT="2023-01-16T10:13:18.86" personId="{8BBC7423-9479-4811-B527-7FA77ABFBC33}" id="{EB213CFF-5AB9-4A52-BF1D-088430FFFBF2}">
    <text>Natwest - Statement start date is 11th of the month; Barclaycards - Statement start date is 12th of the month</text>
  </threadedComment>
  <threadedComment ref="E3" dT="2023-01-16T10:13:18.86" personId="{8BBC7423-9479-4811-B527-7FA77ABFBC33}" id="{4F82A5A4-6FB6-4301-A847-F965FC0EDB41}">
    <text>Natwest - Statement end date is 10th of the month; Barclaycards - Statement end date is 11th of the month</text>
  </threadedComment>
  <threadedComment ref="A7" dT="2023-01-16T10:46:01.83" personId="{8BBC7423-9479-4811-B527-7FA77ABFBC33}" id="{E138D2CF-FE9B-48E0-AE4E-75B8220D6067}">
    <text>Please enter date of transaction as per the date on your statement</text>
  </threadedComment>
  <threadedComment ref="F7" dT="2023-01-16T10:11:43.29" personId="{8BBC7423-9479-4811-B527-7FA77ABFBC33}" id="{56DB4F18-E6BB-448E-8F2B-55105902963E}">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670C0567-4E15-4BED-B833-C6E5F1E7C984}">
    <text>Please select most appropriate category from dropdown list</text>
  </threadedComment>
  <threadedComment ref="B8" dT="2023-01-16T10:32:33.72" personId="{8BBC7423-9479-4811-B527-7FA77ABFBC33}" id="{C688587A-12D2-49D0-B6D4-0FE54EF4007F}">
    <text>Please select VAT code - see key below for definition of each code</text>
  </threadedComment>
  <threadedComment ref="C8" dT="2023-01-16T10:44:38.41" personId="{8BBC7423-9479-4811-B527-7FA77ABFBC33}" id="{D86F0E3E-DD42-400D-A11C-90D06045D868}">
    <text>Please enter same amount in Net and Gross amount columns if no VAT.  If there is VAT, please ensure net amount + VAT amount is equal to the Gross Amount</text>
  </threadedComment>
  <threadedComment ref="D8" dT="2023-01-16T10:45:06.89" personId="{8BBC7423-9479-4811-B527-7FA77ABFBC33}" id="{E034D0F3-8381-4F58-92B3-98F9DD2CF203}">
    <text>Please enter amount if VAT code R or S is selected</text>
  </threadedComment>
  <threadedComment ref="E8" dT="2023-01-16T10:45:41.53" personId="{8BBC7423-9479-4811-B527-7FA77ABFBC33}" id="{41111780-6E7C-421B-AAC4-70BFBA9FBE4C}">
    <text>Please enter net amount (this will be the same as the gross amount if the gross amount does not include any vat)</text>
  </threadedComment>
  <threadedComment ref="C24" dT="2023-01-16T10:48:37.32" personId="{8BBC7423-9479-4811-B527-7FA77ABFBC33}" id="{F418DCFF-EB52-444E-8EB1-962D13924FEF}">
    <text>Please ensure this Total agrees to the total amount shown on your statement (and agrees to the sum of the VAT amount and Net Amount columns on this spreadsheet)</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23-01-16T10:16:48.48" personId="{8BBC7423-9479-4811-B527-7FA77ABFBC33}" id="{84849235-D875-45B6-9BCD-AD5EAA48CC15}">
    <text>Please select Natwest credit card or Barclaycard procurement card depending on the card type you hold</text>
  </threadedComment>
  <threadedComment ref="B2" dT="2023-01-16T10:17:14.71" personId="{8BBC7423-9479-4811-B527-7FA77ABFBC33}" id="{1E7F29B7-51D6-4159-904E-8B3D86CF7D20}">
    <text>Please enter your name</text>
  </threadedComment>
  <threadedComment ref="C3" dT="2023-01-16T10:13:18.86" personId="{8BBC7423-9479-4811-B527-7FA77ABFBC33}" id="{EE5F7F98-479B-4F9D-9ECB-E38F7DC94F0B}">
    <text>Natwest - Statement start date is 11th of the month; Barclaycards - Statement start date is 12th of the month</text>
  </threadedComment>
  <threadedComment ref="E3" dT="2023-01-16T10:13:18.86" personId="{8BBC7423-9479-4811-B527-7FA77ABFBC33}" id="{67216AF4-D9F1-4FB8-9291-16BBCA60C9EF}">
    <text>Natwest - Statement end date is 10th of the month; Barclaycards - Statement end date is 11th of the month</text>
  </threadedComment>
  <threadedComment ref="A7" dT="2023-01-16T10:46:01.83" personId="{8BBC7423-9479-4811-B527-7FA77ABFBC33}" id="{C96F7A90-B8BE-474D-A87D-CF9B73C04995}">
    <text>Please enter date of transaction as per the date on your statement</text>
  </threadedComment>
  <threadedComment ref="F7" dT="2023-01-16T10:11:43.29" personId="{8BBC7423-9479-4811-B527-7FA77ABFBC33}" id="{5D2E4D27-0487-434F-9B0F-F691853119A6}">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4C9DEFEE-312E-4CDC-B6AB-1E3FD25E7994}">
    <text>Please select most appropriate category from dropdown list</text>
  </threadedComment>
  <threadedComment ref="B8" dT="2023-01-16T10:32:33.72" personId="{8BBC7423-9479-4811-B527-7FA77ABFBC33}" id="{A5E418D9-DDD9-40D6-98DD-941B8BB29238}">
    <text>Please select VAT code - see key below for definition of each code</text>
  </threadedComment>
  <threadedComment ref="C8" dT="2023-01-16T10:44:38.41" personId="{8BBC7423-9479-4811-B527-7FA77ABFBC33}" id="{39B1078B-CAA2-4D7A-8D5B-02305831073E}">
    <text>Please enter same amount in Net and Gross amount columns if no VAT.  If there is VAT, please ensure net amount + VAT amount is equal to the Gross Amount</text>
  </threadedComment>
  <threadedComment ref="D8" dT="2023-01-16T10:45:06.89" personId="{8BBC7423-9479-4811-B527-7FA77ABFBC33}" id="{EA57678F-552B-4913-B9A0-392431542831}">
    <text>Please enter amount if VAT code R or S is selected</text>
  </threadedComment>
  <threadedComment ref="E8" dT="2023-01-16T10:45:41.53" personId="{8BBC7423-9479-4811-B527-7FA77ABFBC33}" id="{528A54B0-D4D3-43E5-AA91-CB4E1F054CB9}">
    <text>Please enter net amount (this will be the same as the gross amount if the gross amount does not include any vat)</text>
  </threadedComment>
  <threadedComment ref="G37" dT="2023-03-27T11:28:08.06" personId="{8BBC7423-9479-4811-B527-7FA77ABFBC33}" id="{E7A39A64-B13F-4619-87E6-5C29CD824153}">
    <text>GL code changes on 4 yellow lines requested by Pat Hindley 27th Mar 2023</text>
  </threadedComment>
  <threadedComment ref="C46" dT="2023-01-16T10:48:37.32" personId="{8BBC7423-9479-4811-B527-7FA77ABFBC33}" id="{C1060331-F0C6-4BA4-A48F-FB11AA906F9D}">
    <text>Please ensure this Total agrees to the total amount shown on your statement (and agrees to the sum of the VAT amount and Net Amount columns on this spreadsheet)</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23-01-16T10:16:48.48" personId="{8BBC7423-9479-4811-B527-7FA77ABFBC33}" id="{3668E879-9765-42A7-92B5-049466138067}">
    <text>Please select Natwest credit card or Barclaycard procurement card depending on the card type you hold</text>
  </threadedComment>
  <threadedComment ref="B2" dT="2023-01-16T10:17:14.71" personId="{8BBC7423-9479-4811-B527-7FA77ABFBC33}" id="{7D1AA2C9-F5DA-4AD0-973A-F4AF2F6E135B}">
    <text>Please enter your name</text>
  </threadedComment>
  <threadedComment ref="C3" dT="2023-01-16T10:13:18.86" personId="{8BBC7423-9479-4811-B527-7FA77ABFBC33}" id="{26004491-083B-421C-A2EE-6F4608581400}">
    <text>Natwest - Statement start date is 11th of the month; Barclaycards - Statement start date is 12th of the month</text>
  </threadedComment>
  <threadedComment ref="E3" dT="2023-01-16T10:13:18.86" personId="{8BBC7423-9479-4811-B527-7FA77ABFBC33}" id="{22A63ACA-02FE-4FE0-A4AA-BB37A54DC0CA}">
    <text>Natwest - Statement end date is 10th of the month; Barclaycards - Statement end date is 11th of the month</text>
  </threadedComment>
  <threadedComment ref="A7" dT="2023-01-16T10:46:01.83" personId="{8BBC7423-9479-4811-B527-7FA77ABFBC33}" id="{DA97E82D-B0D6-4343-B5D6-3077AFDA960E}">
    <text>Please enter date of transaction as per the date on your statement</text>
  </threadedComment>
  <threadedComment ref="F7" dT="2023-01-16T10:11:43.29" personId="{8BBC7423-9479-4811-B527-7FA77ABFBC33}" id="{62CAE6D7-A95B-464F-A139-0B6D27E2631F}">
    <text>The GL code consists of up to 12 digits as is made up of 3 digits for cost centre, 4 digits for detail code and optionally 5 digits for classification code (the three components are separated by /   An example code is 200/4020/20005</text>
  </threadedComment>
  <threadedComment ref="L7" dT="2023-01-16T10:42:23.53" personId="{8BBC7423-9479-4811-B527-7FA77ABFBC33}" id="{52EFC5B1-2F02-4325-BCE1-A0925D6471B4}">
    <text>Please select most appropriate category from dropdown list</text>
  </threadedComment>
  <threadedComment ref="B8" dT="2023-01-16T10:32:33.72" personId="{8BBC7423-9479-4811-B527-7FA77ABFBC33}" id="{C0F47F68-E268-487F-890C-F76000519774}">
    <text>Please select VAT code - see key below for definition of each code</text>
  </threadedComment>
  <threadedComment ref="C8" dT="2023-01-16T10:44:38.41" personId="{8BBC7423-9479-4811-B527-7FA77ABFBC33}" id="{BC155CB8-1E19-4AC1-BD7D-33E4F84A6143}">
    <text>Please enter same amount in Net and Gross amount columns if no VAT.  If there is VAT, please ensure net amount + VAT amount is equal to the Gross Amount</text>
  </threadedComment>
  <threadedComment ref="D8" dT="2023-01-16T10:45:06.89" personId="{8BBC7423-9479-4811-B527-7FA77ABFBC33}" id="{82C27872-12D2-438E-8E2B-F3E20DB1B2B9}">
    <text>Please enter amount if VAT code R or S is selected</text>
  </threadedComment>
  <threadedComment ref="E8" dT="2023-01-16T10:45:41.53" personId="{8BBC7423-9479-4811-B527-7FA77ABFBC33}" id="{5CB8E72D-2A89-4AAD-A7F7-A97518058AF1}">
    <text>Please enter net amount (this will be the same as the gross amount if the gross amount does not include any vat)</text>
  </threadedComment>
  <threadedComment ref="C12" dT="2023-01-16T10:48:37.32" personId="{8BBC7423-9479-4811-B527-7FA77ABFBC33}" id="{14145E9F-2F00-4359-980D-F66DB1316FA4}">
    <text>Please ensure this Total agrees to the total amount shown on your statement (and agrees to the sum of the VAT amount and Net Amount columns on this spreadsheet)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microsoft.com/office/2017/10/relationships/threadedComment" Target="../threadedComments/threadedComment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3"/>
  <sheetViews>
    <sheetView tabSelected="1" topLeftCell="B1" zoomScale="90" workbookViewId="0">
      <selection activeCell="A12" sqref="A12:XFD2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20</v>
      </c>
      <c r="C2" s="109"/>
      <c r="D2" s="109"/>
      <c r="E2" s="41" t="s">
        <v>76</v>
      </c>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44978</v>
      </c>
      <c r="B11" s="17" t="s">
        <v>13</v>
      </c>
      <c r="C11" s="18">
        <v>2982.71</v>
      </c>
      <c r="D11" s="18">
        <v>0</v>
      </c>
      <c r="E11" s="18">
        <v>2982.71</v>
      </c>
      <c r="F11" s="121" t="s">
        <v>74</v>
      </c>
      <c r="G11" s="122"/>
      <c r="H11" s="123"/>
      <c r="I11" s="19" t="s">
        <v>75</v>
      </c>
      <c r="J11" s="20" t="s">
        <v>72</v>
      </c>
      <c r="K11" s="21" t="s">
        <v>73</v>
      </c>
      <c r="L11" s="21" t="s">
        <v>66</v>
      </c>
      <c r="N11" s="6" t="b">
        <f>OR(F11&lt;100,LEN(F11)=2)</f>
        <v>0</v>
      </c>
      <c r="O11" s="6" t="b">
        <f>OR(G11&lt;1000,LEN(G11)=3)</f>
        <v>1</v>
      </c>
      <c r="P11" s="6" t="b">
        <f>IF(H11&lt;1000,TRUE)</f>
        <v>1</v>
      </c>
      <c r="Q11" s="6" t="e">
        <f>OR(#REF!&lt;100000,LEN(#REF!)=5)</f>
        <v>#REF!</v>
      </c>
    </row>
    <row r="12" spans="1:24" s="6" customFormat="1" ht="20.100000000000001" customHeight="1" thickBot="1" x14ac:dyDescent="0.3">
      <c r="A12" s="113" t="s">
        <v>31</v>
      </c>
      <c r="B12" s="114"/>
      <c r="C12" s="40">
        <f>SUM(C11:C11)</f>
        <v>2982.71</v>
      </c>
      <c r="D12" s="40">
        <f>SUM(D11:D11)</f>
        <v>0</v>
      </c>
      <c r="E12" s="40">
        <f>SUM(E11:E11)</f>
        <v>2982.71</v>
      </c>
      <c r="F12" s="124"/>
      <c r="G12" s="125"/>
      <c r="H12" s="126"/>
      <c r="I12" s="36"/>
      <c r="J12" s="37"/>
      <c r="K12" s="38"/>
      <c r="L12" s="39"/>
    </row>
    <row r="15" spans="1:24" s="2" customFormat="1" ht="15.75" x14ac:dyDescent="0.25">
      <c r="B15" s="105" t="s">
        <v>69</v>
      </c>
      <c r="C15" s="106"/>
    </row>
    <row r="16" spans="1:24" s="2" customFormat="1" ht="15" x14ac:dyDescent="0.2">
      <c r="B16" s="30" t="s">
        <v>11</v>
      </c>
      <c r="C16" s="31" t="s">
        <v>12</v>
      </c>
    </row>
    <row r="17" spans="2:3" s="2" customFormat="1" ht="15" x14ac:dyDescent="0.2">
      <c r="B17" s="30" t="s">
        <v>13</v>
      </c>
      <c r="C17" s="31" t="s">
        <v>14</v>
      </c>
    </row>
    <row r="18" spans="2:3" s="2" customFormat="1" ht="15" x14ac:dyDescent="0.2">
      <c r="B18" s="30" t="s">
        <v>10</v>
      </c>
      <c r="C18" s="31" t="s">
        <v>70</v>
      </c>
    </row>
    <row r="19" spans="2:3" s="2" customFormat="1" ht="15" x14ac:dyDescent="0.2">
      <c r="B19" s="30" t="s">
        <v>21</v>
      </c>
      <c r="C19" s="31" t="s">
        <v>71</v>
      </c>
    </row>
    <row r="20" spans="2:3" s="2" customFormat="1" ht="15" x14ac:dyDescent="0.2">
      <c r="B20" s="3" t="s">
        <v>9</v>
      </c>
      <c r="C20" s="32" t="s">
        <v>16</v>
      </c>
    </row>
    <row r="23" spans="2:3" x14ac:dyDescent="0.2">
      <c r="B23" s="107"/>
      <c r="C23" s="107"/>
    </row>
  </sheetData>
  <mergeCells count="15">
    <mergeCell ref="B15:C15"/>
    <mergeCell ref="B23:C23"/>
    <mergeCell ref="B1:D1"/>
    <mergeCell ref="B2:D2"/>
    <mergeCell ref="F7:H7"/>
    <mergeCell ref="A12:B12"/>
    <mergeCell ref="F8:H9"/>
    <mergeCell ref="F11:H11"/>
    <mergeCell ref="F12:H12"/>
    <mergeCell ref="A5:L5"/>
    <mergeCell ref="A7:A9"/>
    <mergeCell ref="I7:I9"/>
    <mergeCell ref="J7:J9"/>
    <mergeCell ref="K7:K9"/>
    <mergeCell ref="L7:L9"/>
  </mergeCells>
  <conditionalFormatting sqref="B1:D2">
    <cfRule type="expression" dxfId="279" priority="11" stopIfTrue="1">
      <formula>ISBLANK(B1)</formula>
    </cfRule>
  </conditionalFormatting>
  <conditionalFormatting sqref="J11:L11">
    <cfRule type="expression" dxfId="278" priority="12" stopIfTrue="1">
      <formula>AND(NOT(ISBLANK($C11)),ISBLANK(J11))</formula>
    </cfRule>
  </conditionalFormatting>
  <conditionalFormatting sqref="B11">
    <cfRule type="expression" dxfId="277" priority="13" stopIfTrue="1">
      <formula>AND(NOT(ISBLANK(C11)),ISBLANK(B11))</formula>
    </cfRule>
  </conditionalFormatting>
  <conditionalFormatting sqref="A11">
    <cfRule type="expression" dxfId="276" priority="14" stopIfTrue="1">
      <formula>AND(NOT(ISBLANK(C11)),ISBLANK(A11))</formula>
    </cfRule>
  </conditionalFormatting>
  <conditionalFormatting sqref="C3">
    <cfRule type="expression" dxfId="275" priority="8" stopIfTrue="1">
      <formula>ISBLANK(C3)</formula>
    </cfRule>
  </conditionalFormatting>
  <conditionalFormatting sqref="I11">
    <cfRule type="expression" priority="5" stopIfTrue="1">
      <formula>AND(SUM($N11:$R11)&gt;0,NOT(ISBLANK(I11)))</formula>
    </cfRule>
    <cfRule type="expression" dxfId="274" priority="6" stopIfTrue="1">
      <formula>SUM($N11:$R11)&gt;0</formula>
    </cfRule>
  </conditionalFormatting>
  <conditionalFormatting sqref="E3">
    <cfRule type="expression" dxfId="273" priority="1" stopIfTrue="1">
      <formula>ISBLANK(E3)</formula>
    </cfRule>
  </conditionalFormatting>
  <dataValidations count="3">
    <dataValidation type="list" allowBlank="1" showInputMessage="1" showErrorMessage="1" sqref="B11" xr:uid="{00000000-0002-0000-0000-000000000000}">
      <formula1>$B$16:$B$20</formula1>
    </dataValidation>
    <dataValidation type="date" allowBlank="1" showInputMessage="1" showErrorMessage="1" sqref="E3 C3" xr:uid="{00000000-0002-0000-0000-000001000000}">
      <formula1>44938</formula1>
      <formula2>73031</formula2>
    </dataValidation>
    <dataValidation type="textLength" operator="lessThan" allowBlank="1" showInputMessage="1" showErrorMessage="1" sqref="B2:D2" xr:uid="{A43B3EF1-BCA2-4955-859B-BAE878E03160}">
      <formula1>250</formula1>
    </dataValidation>
  </dataValidations>
  <pageMargins left="0.37" right="0.31" top="0.68" bottom="0.68" header="0.34" footer="0.25"/>
  <pageSetup paperSize="9" scale="56" orientation="landscape" r:id="rId1"/>
  <headerFooter alignWithMargins="0">
    <oddFooter>&amp;L&amp;Z&amp;F&amp;RPrinted &amp;D</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Sheet2!$A$3:$A$4</xm:f>
          </x14:formula1>
          <xm:sqref>B1:D1</xm:sqref>
        </x14:dataValidation>
        <x14:dataValidation type="list" allowBlank="1" showInputMessage="1" showErrorMessage="1" xr:uid="{2A4D6CE0-5F13-41A7-B511-FA9A4A560500}">
          <x14:formula1>
            <xm:f>Sheet2!$A$17:$A$48</xm:f>
          </x14:formula1>
          <xm:sqref>L11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FAFA-7065-40B7-94A4-3FD24B7DC52E}">
  <sheetPr>
    <pageSetUpPr fitToPage="1"/>
  </sheetPr>
  <dimension ref="A1:X25"/>
  <sheetViews>
    <sheetView zoomScale="90" workbookViewId="0">
      <selection activeCell="A14" sqref="A14:XFD22"/>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138</v>
      </c>
      <c r="C2" s="109"/>
      <c r="D2" s="109"/>
      <c r="E2" s="7"/>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44978</v>
      </c>
      <c r="B11" s="17" t="s">
        <v>13</v>
      </c>
      <c r="C11" s="64">
        <v>700</v>
      </c>
      <c r="D11" s="18">
        <v>0</v>
      </c>
      <c r="E11" s="64">
        <v>700</v>
      </c>
      <c r="F11" s="152" t="s">
        <v>146</v>
      </c>
      <c r="G11" s="153"/>
      <c r="H11" s="154"/>
      <c r="I11" s="65" t="s">
        <v>147</v>
      </c>
      <c r="J11" s="66" t="s">
        <v>148</v>
      </c>
      <c r="K11" s="66" t="s">
        <v>149</v>
      </c>
      <c r="L11" s="21" t="s">
        <v>54</v>
      </c>
      <c r="N11" s="6" t="b">
        <f>OR(F11&lt;100,LEN(F11)=2)</f>
        <v>0</v>
      </c>
      <c r="O11" s="6" t="b">
        <f>OR(G11&lt;1000,LEN(G11)=3)</f>
        <v>1</v>
      </c>
      <c r="P11" s="6" t="b">
        <f>IF(H11&lt;1000,TRUE)</f>
        <v>1</v>
      </c>
      <c r="Q11" s="6" t="e">
        <f>OR(#REF!&lt;100000,LEN(#REF!)=5)</f>
        <v>#REF!</v>
      </c>
    </row>
    <row r="12" spans="1:24" s="6" customFormat="1" ht="20.100000000000001" customHeight="1" x14ac:dyDescent="0.3">
      <c r="A12" s="16">
        <v>44985</v>
      </c>
      <c r="B12" s="17" t="s">
        <v>13</v>
      </c>
      <c r="C12" s="64">
        <v>629.44000000000005</v>
      </c>
      <c r="D12" s="18">
        <v>0</v>
      </c>
      <c r="E12" s="64">
        <v>629.44000000000005</v>
      </c>
      <c r="F12" s="67" t="s">
        <v>146</v>
      </c>
      <c r="G12" s="43"/>
      <c r="H12" s="44"/>
      <c r="I12" s="65" t="s">
        <v>147</v>
      </c>
      <c r="J12" s="66" t="s">
        <v>148</v>
      </c>
      <c r="K12" s="66" t="s">
        <v>149</v>
      </c>
      <c r="L12" s="21" t="s">
        <v>54</v>
      </c>
    </row>
    <row r="13" spans="1:24" s="6" customFormat="1" ht="20.100000000000001" customHeight="1" x14ac:dyDescent="0.3">
      <c r="A13" s="16">
        <v>44985</v>
      </c>
      <c r="B13" s="17" t="s">
        <v>13</v>
      </c>
      <c r="C13" s="64">
        <v>101.17</v>
      </c>
      <c r="D13" s="18">
        <v>0</v>
      </c>
      <c r="E13" s="64">
        <v>101.17</v>
      </c>
      <c r="F13" s="67" t="s">
        <v>150</v>
      </c>
      <c r="G13" s="43"/>
      <c r="H13" s="44"/>
      <c r="I13" s="65" t="s">
        <v>151</v>
      </c>
      <c r="J13" s="66" t="s">
        <v>152</v>
      </c>
      <c r="K13" s="66" t="s">
        <v>153</v>
      </c>
      <c r="L13" s="21" t="s">
        <v>54</v>
      </c>
    </row>
    <row r="14" spans="1:24" s="6" customFormat="1" ht="20.100000000000001" customHeight="1" thickBot="1" x14ac:dyDescent="0.3">
      <c r="A14" s="113" t="s">
        <v>31</v>
      </c>
      <c r="B14" s="114"/>
      <c r="C14" s="40">
        <f>SUM(C11:C13)</f>
        <v>1430.6100000000001</v>
      </c>
      <c r="D14" s="40">
        <f>SUM(D11:D13)</f>
        <v>0</v>
      </c>
      <c r="E14" s="40">
        <f>SUM(E11:E13)</f>
        <v>1430.6100000000001</v>
      </c>
      <c r="F14" s="124"/>
      <c r="G14" s="125"/>
      <c r="H14" s="126"/>
      <c r="I14" s="36"/>
      <c r="J14" s="37"/>
      <c r="K14" s="38"/>
      <c r="L14" s="39"/>
    </row>
    <row r="17" spans="2:3" s="2" customFormat="1" ht="15.75" x14ac:dyDescent="0.25">
      <c r="B17" s="105" t="s">
        <v>69</v>
      </c>
      <c r="C17" s="106"/>
    </row>
    <row r="18" spans="2:3" s="2" customFormat="1" ht="15" x14ac:dyDescent="0.2">
      <c r="B18" s="30" t="s">
        <v>11</v>
      </c>
      <c r="C18" s="31" t="s">
        <v>12</v>
      </c>
    </row>
    <row r="19" spans="2:3" s="2" customFormat="1" ht="15" x14ac:dyDescent="0.2">
      <c r="B19" s="30" t="s">
        <v>13</v>
      </c>
      <c r="C19" s="31" t="s">
        <v>14</v>
      </c>
    </row>
    <row r="20" spans="2:3" s="2" customFormat="1" ht="15" x14ac:dyDescent="0.2">
      <c r="B20" s="30" t="s">
        <v>10</v>
      </c>
      <c r="C20" s="31" t="s">
        <v>70</v>
      </c>
    </row>
    <row r="21" spans="2:3" s="2" customFormat="1" ht="15" x14ac:dyDescent="0.2">
      <c r="B21" s="30" t="s">
        <v>21</v>
      </c>
      <c r="C21" s="31" t="s">
        <v>71</v>
      </c>
    </row>
    <row r="22" spans="2:3" s="2" customFormat="1" ht="15" x14ac:dyDescent="0.2">
      <c r="B22" s="3" t="s">
        <v>9</v>
      </c>
      <c r="C22" s="32" t="s">
        <v>16</v>
      </c>
    </row>
    <row r="25" spans="2:3" x14ac:dyDescent="0.2">
      <c r="B25" s="107"/>
      <c r="C25" s="107"/>
    </row>
  </sheetData>
  <mergeCells count="15">
    <mergeCell ref="B1:D1"/>
    <mergeCell ref="B2:D2"/>
    <mergeCell ref="A5:L5"/>
    <mergeCell ref="A7:A9"/>
    <mergeCell ref="F7:H7"/>
    <mergeCell ref="I7:I9"/>
    <mergeCell ref="J7:J9"/>
    <mergeCell ref="K7:K9"/>
    <mergeCell ref="L7:L9"/>
    <mergeCell ref="F8:H9"/>
    <mergeCell ref="B25:C25"/>
    <mergeCell ref="F11:H11"/>
    <mergeCell ref="A14:B14"/>
    <mergeCell ref="F14:H14"/>
    <mergeCell ref="B17:C17"/>
  </mergeCells>
  <conditionalFormatting sqref="B1:D2">
    <cfRule type="expression" dxfId="58" priority="9" stopIfTrue="1">
      <formula>ISBLANK(B1)</formula>
    </cfRule>
  </conditionalFormatting>
  <conditionalFormatting sqref="J11:L13">
    <cfRule type="expression" dxfId="57" priority="10" stopIfTrue="1">
      <formula>AND(NOT(ISBLANK($C11)),ISBLANK(J11))</formula>
    </cfRule>
  </conditionalFormatting>
  <conditionalFormatting sqref="B11:B13">
    <cfRule type="expression" dxfId="56" priority="11" stopIfTrue="1">
      <formula>AND(NOT(ISBLANK(C11)),ISBLANK(B11))</formula>
    </cfRule>
  </conditionalFormatting>
  <conditionalFormatting sqref="A11:A13">
    <cfRule type="expression" dxfId="55" priority="12" stopIfTrue="1">
      <formula>AND(NOT(ISBLANK(C11)),ISBLANK(A11))</formula>
    </cfRule>
  </conditionalFormatting>
  <conditionalFormatting sqref="C3">
    <cfRule type="expression" dxfId="54" priority="8" stopIfTrue="1">
      <formula>ISBLANK(C3)</formula>
    </cfRule>
  </conditionalFormatting>
  <conditionalFormatting sqref="I11:I13">
    <cfRule type="expression" priority="5" stopIfTrue="1">
      <formula>AND(SUM($N11:$R11)&gt;0,NOT(ISBLANK(I11)))</formula>
    </cfRule>
    <cfRule type="expression" dxfId="53" priority="6" stopIfTrue="1">
      <formula>SUM($N11:$R11)&gt;0</formula>
    </cfRule>
  </conditionalFormatting>
  <conditionalFormatting sqref="E3">
    <cfRule type="expression" dxfId="52" priority="1" stopIfTrue="1">
      <formula>ISBLANK(E3)</formula>
    </cfRule>
  </conditionalFormatting>
  <dataValidations count="3">
    <dataValidation type="textLength" operator="lessThan" allowBlank="1" showInputMessage="1" showErrorMessage="1" sqref="B2:D2" xr:uid="{5E606A42-43C8-4187-8F87-D2BFA64AB44B}">
      <formula1>250</formula1>
    </dataValidation>
    <dataValidation type="date" allowBlank="1" showInputMessage="1" showErrorMessage="1" sqref="E3 C3" xr:uid="{9018D9D1-1747-4F08-A01F-651D8794F7B6}">
      <formula1>44938</formula1>
      <formula2>73031</formula2>
    </dataValidation>
    <dataValidation type="list" allowBlank="1" showInputMessage="1" showErrorMessage="1" sqref="B11:B13" xr:uid="{96265A2D-E95E-4E13-9A76-5C172AED6F07}">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A60D-60C9-4582-BC15-E2A615124691}">
  <sheetPr>
    <pageSetUpPr fitToPage="1"/>
  </sheetPr>
  <dimension ref="A1:X24"/>
  <sheetViews>
    <sheetView zoomScale="90" workbookViewId="0">
      <selection activeCell="D13" sqref="D13:E1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29.140625" customWidth="1"/>
    <col min="7" max="7" width="0.140625" customWidth="1"/>
    <col min="8" max="8" width="11.7109375" hidden="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20</v>
      </c>
      <c r="C2" s="109"/>
      <c r="D2" s="109"/>
      <c r="E2" s="7" t="s">
        <v>127</v>
      </c>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t="s">
        <v>119</v>
      </c>
      <c r="B11" s="17" t="s">
        <v>10</v>
      </c>
      <c r="C11" s="18">
        <v>36</v>
      </c>
      <c r="D11" s="18">
        <v>6</v>
      </c>
      <c r="E11" s="18">
        <v>30</v>
      </c>
      <c r="F11" s="121" t="s">
        <v>120</v>
      </c>
      <c r="G11" s="122"/>
      <c r="H11" s="123"/>
      <c r="I11" s="19" t="s">
        <v>121</v>
      </c>
      <c r="J11" s="20" t="s">
        <v>122</v>
      </c>
      <c r="K11" s="21" t="s">
        <v>123</v>
      </c>
      <c r="L11" s="21" t="s">
        <v>64</v>
      </c>
      <c r="N11" s="6" t="b">
        <f>OR(F11&lt;100,LEN(F11)=2)</f>
        <v>0</v>
      </c>
      <c r="O11" s="6" t="b">
        <f>OR(G11&lt;1000,LEN(G11)=3)</f>
        <v>1</v>
      </c>
      <c r="P11" s="6" t="b">
        <f>IF(H11&lt;1000,TRUE)</f>
        <v>1</v>
      </c>
      <c r="Q11" s="6" t="e">
        <f>OR(#REF!&lt;100000,LEN(#REF!)=5)</f>
        <v>#REF!</v>
      </c>
    </row>
    <row r="12" spans="1:24" s="6" customFormat="1" ht="20.100000000000001" customHeight="1" x14ac:dyDescent="0.3">
      <c r="A12" s="16" t="s">
        <v>124</v>
      </c>
      <c r="B12" s="17" t="s">
        <v>10</v>
      </c>
      <c r="C12" s="18">
        <v>39.99</v>
      </c>
      <c r="D12" s="18">
        <v>6.66</v>
      </c>
      <c r="E12" s="18">
        <v>33.33</v>
      </c>
      <c r="F12" s="121" t="s">
        <v>120</v>
      </c>
      <c r="G12" s="122"/>
      <c r="H12" s="123"/>
      <c r="I12" s="19" t="s">
        <v>121</v>
      </c>
      <c r="J12" s="20" t="s">
        <v>125</v>
      </c>
      <c r="K12" s="21" t="s">
        <v>126</v>
      </c>
      <c r="L12" s="21" t="s">
        <v>64</v>
      </c>
    </row>
    <row r="13" spans="1:24" s="6" customFormat="1" ht="20.100000000000001" customHeight="1" thickBot="1" x14ac:dyDescent="0.3">
      <c r="A13" s="113" t="s">
        <v>31</v>
      </c>
      <c r="B13" s="114"/>
      <c r="C13" s="40">
        <f>SUM(C11:C12)</f>
        <v>75.990000000000009</v>
      </c>
      <c r="D13" s="40">
        <f>SUM(D11:D12)</f>
        <v>12.66</v>
      </c>
      <c r="E13" s="40">
        <f>SUM(E11:E12)</f>
        <v>63.33</v>
      </c>
      <c r="F13" s="124"/>
      <c r="G13" s="125"/>
      <c r="H13" s="126"/>
      <c r="I13" s="36"/>
      <c r="J13" s="37"/>
      <c r="K13" s="38"/>
      <c r="L13" s="39"/>
    </row>
    <row r="16" spans="1:24" s="2" customFormat="1" ht="15.75" x14ac:dyDescent="0.25">
      <c r="B16" s="105" t="s">
        <v>69</v>
      </c>
      <c r="C16" s="106"/>
    </row>
    <row r="17" spans="2:3" s="2" customFormat="1" ht="15" x14ac:dyDescent="0.2">
      <c r="B17" s="30" t="s">
        <v>11</v>
      </c>
      <c r="C17" s="31" t="s">
        <v>12</v>
      </c>
    </row>
    <row r="18" spans="2:3" s="2" customFormat="1" ht="15" x14ac:dyDescent="0.2">
      <c r="B18" s="30" t="s">
        <v>13</v>
      </c>
      <c r="C18" s="31" t="s">
        <v>14</v>
      </c>
    </row>
    <row r="19" spans="2:3" s="2" customFormat="1" ht="15" x14ac:dyDescent="0.2">
      <c r="B19" s="30" t="s">
        <v>10</v>
      </c>
      <c r="C19" s="31" t="s">
        <v>70</v>
      </c>
    </row>
    <row r="20" spans="2:3" s="2" customFormat="1" ht="15" x14ac:dyDescent="0.2">
      <c r="B20" s="30" t="s">
        <v>21</v>
      </c>
      <c r="C20" s="31" t="s">
        <v>71</v>
      </c>
    </row>
    <row r="21" spans="2:3" s="2" customFormat="1" ht="15" x14ac:dyDescent="0.2">
      <c r="B21" s="3" t="s">
        <v>9</v>
      </c>
      <c r="C21" s="32" t="s">
        <v>16</v>
      </c>
    </row>
    <row r="24" spans="2:3" x14ac:dyDescent="0.2">
      <c r="B24" s="107"/>
      <c r="C24" s="107"/>
    </row>
  </sheetData>
  <mergeCells count="16">
    <mergeCell ref="B24:C24"/>
    <mergeCell ref="B1:D1"/>
    <mergeCell ref="B2:D2"/>
    <mergeCell ref="A5:L5"/>
    <mergeCell ref="A7:A9"/>
    <mergeCell ref="F7:H7"/>
    <mergeCell ref="I7:I9"/>
    <mergeCell ref="J7:J9"/>
    <mergeCell ref="K7:K9"/>
    <mergeCell ref="L7:L9"/>
    <mergeCell ref="F8:H9"/>
    <mergeCell ref="F11:H11"/>
    <mergeCell ref="F12:H12"/>
    <mergeCell ref="A13:B13"/>
    <mergeCell ref="F13:H13"/>
    <mergeCell ref="B16:C16"/>
  </mergeCells>
  <conditionalFormatting sqref="B1:D2">
    <cfRule type="expression" dxfId="51" priority="5" stopIfTrue="1">
      <formula>ISBLANK(B1)</formula>
    </cfRule>
  </conditionalFormatting>
  <conditionalFormatting sqref="J11:L12">
    <cfRule type="expression" dxfId="50" priority="6" stopIfTrue="1">
      <formula>AND(NOT(ISBLANK($C11)),ISBLANK(J11))</formula>
    </cfRule>
  </conditionalFormatting>
  <conditionalFormatting sqref="B11:B12">
    <cfRule type="expression" dxfId="49" priority="7" stopIfTrue="1">
      <formula>AND(NOT(ISBLANK(C11)),ISBLANK(B11))</formula>
    </cfRule>
  </conditionalFormatting>
  <conditionalFormatting sqref="A11:A12">
    <cfRule type="expression" dxfId="48" priority="8" stopIfTrue="1">
      <formula>AND(NOT(ISBLANK(C11)),ISBLANK(A11))</formula>
    </cfRule>
  </conditionalFormatting>
  <conditionalFormatting sqref="C3">
    <cfRule type="expression" dxfId="47" priority="4" stopIfTrue="1">
      <formula>ISBLANK(C3)</formula>
    </cfRule>
  </conditionalFormatting>
  <conditionalFormatting sqref="I11:I12">
    <cfRule type="expression" priority="2" stopIfTrue="1">
      <formula>AND(SUM($N11:$R11)&gt;0,NOT(ISBLANK(I11)))</formula>
    </cfRule>
    <cfRule type="expression" dxfId="46" priority="3" stopIfTrue="1">
      <formula>SUM($N11:$R11)&gt;0</formula>
    </cfRule>
  </conditionalFormatting>
  <conditionalFormatting sqref="E3">
    <cfRule type="expression" dxfId="45" priority="1" stopIfTrue="1">
      <formula>ISBLANK(E3)</formula>
    </cfRule>
  </conditionalFormatting>
  <dataValidations count="3">
    <dataValidation type="textLength" operator="lessThan" allowBlank="1" showInputMessage="1" showErrorMessage="1" sqref="B2:D2" xr:uid="{211CB1C7-CD52-4C35-A71D-BA9B1BAC41D5}">
      <formula1>250</formula1>
    </dataValidation>
    <dataValidation type="date" allowBlank="1" showInputMessage="1" showErrorMessage="1" sqref="E3 C3" xr:uid="{63EA6DE9-7367-4E50-832F-9BAF7B414313}">
      <formula1>44938</formula1>
      <formula2>73031</formula2>
    </dataValidation>
    <dataValidation type="list" allowBlank="1" showInputMessage="1" showErrorMessage="1" sqref="B11:B12" xr:uid="{08FE7573-0813-478B-83E4-343455178E3C}">
      <formula1>$B$17:$B$21</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C89B-EA51-4545-9497-EB82EC1B26C8}">
  <sheetPr>
    <tabColor theme="0"/>
  </sheetPr>
  <dimension ref="A1:X24"/>
  <sheetViews>
    <sheetView workbookViewId="0">
      <selection activeCell="C3" sqref="C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18" x14ac:dyDescent="0.25">
      <c r="A1" s="23" t="s">
        <v>24</v>
      </c>
      <c r="B1" s="108" t="s">
        <v>19</v>
      </c>
      <c r="C1" s="109"/>
      <c r="D1" s="109"/>
      <c r="E1" s="4"/>
      <c r="F1" s="4"/>
      <c r="G1" s="4"/>
      <c r="H1" s="4"/>
      <c r="I1" s="4"/>
      <c r="J1" s="5"/>
      <c r="K1" s="5"/>
      <c r="L1" s="5"/>
    </row>
    <row r="2" spans="1:24" s="6" customFormat="1" ht="18" x14ac:dyDescent="0.25">
      <c r="A2" s="24" t="s">
        <v>25</v>
      </c>
      <c r="B2" s="108" t="s">
        <v>197</v>
      </c>
      <c r="C2" s="109"/>
      <c r="D2" s="109"/>
      <c r="E2" s="7"/>
      <c r="F2" s="7"/>
      <c r="G2" s="7"/>
      <c r="H2" s="7"/>
      <c r="I2" s="7"/>
    </row>
    <row r="3" spans="1:24" s="6" customFormat="1" ht="36" x14ac:dyDescent="0.25">
      <c r="A3" s="33" t="s">
        <v>23</v>
      </c>
      <c r="B3" s="34" t="s">
        <v>0</v>
      </c>
      <c r="C3" s="35">
        <v>44969</v>
      </c>
      <c r="D3" s="34" t="s">
        <v>1</v>
      </c>
      <c r="E3" s="35">
        <v>44968</v>
      </c>
      <c r="F3" s="8"/>
    </row>
    <row r="4" spans="1:24" s="6" customFormat="1" ht="18.75" thickBot="1" x14ac:dyDescent="0.3">
      <c r="A4" s="22"/>
      <c r="B4" s="22"/>
      <c r="C4" s="22"/>
      <c r="D4" s="22"/>
      <c r="E4" s="22"/>
      <c r="F4" s="25"/>
      <c r="G4" s="25"/>
      <c r="H4" s="25"/>
      <c r="I4" s="22"/>
      <c r="J4" s="22"/>
      <c r="K4" s="22"/>
    </row>
    <row r="5" spans="1:24" s="6" customFormat="1" ht="18.75" thickBot="1" x14ac:dyDescent="0.3">
      <c r="A5" s="127" t="s">
        <v>30</v>
      </c>
      <c r="B5" s="128"/>
      <c r="C5" s="128"/>
      <c r="D5" s="128"/>
      <c r="E5" s="128"/>
      <c r="F5" s="128"/>
      <c r="G5" s="128"/>
      <c r="H5" s="128"/>
      <c r="I5" s="128"/>
      <c r="J5" s="128"/>
      <c r="K5" s="128"/>
      <c r="L5" s="129"/>
    </row>
    <row r="6" spans="1:24" s="6" customFormat="1" ht="18"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18" x14ac:dyDescent="0.25">
      <c r="A9" s="132"/>
      <c r="B9" s="12"/>
      <c r="C9" s="12" t="s">
        <v>8</v>
      </c>
      <c r="D9" s="12" t="s">
        <v>8</v>
      </c>
      <c r="E9" s="12" t="s">
        <v>8</v>
      </c>
      <c r="F9" s="118"/>
      <c r="G9" s="119"/>
      <c r="H9" s="120"/>
      <c r="I9" s="135"/>
      <c r="J9" s="135"/>
      <c r="K9" s="138"/>
      <c r="L9" s="141"/>
    </row>
    <row r="10" spans="1:24" s="6" customFormat="1" ht="18" x14ac:dyDescent="0.25">
      <c r="A10" s="15"/>
      <c r="B10" s="12"/>
      <c r="C10" s="12"/>
      <c r="D10" s="12"/>
      <c r="E10" s="12"/>
      <c r="F10" s="12"/>
      <c r="G10" s="12"/>
      <c r="H10" s="12"/>
      <c r="I10" s="12"/>
      <c r="J10" s="13"/>
      <c r="K10" s="14"/>
      <c r="L10" s="14"/>
    </row>
    <row r="11" spans="1:24" s="6" customFormat="1" ht="18.75" x14ac:dyDescent="0.3">
      <c r="A11" s="16">
        <v>44972</v>
      </c>
      <c r="B11" s="17" t="s">
        <v>10</v>
      </c>
      <c r="C11" s="18">
        <v>1542.72</v>
      </c>
      <c r="D11" s="18">
        <v>257.12</v>
      </c>
      <c r="E11" s="18">
        <v>1285.5999999999999</v>
      </c>
      <c r="F11" s="121" t="s">
        <v>194</v>
      </c>
      <c r="G11" s="122"/>
      <c r="H11" s="123"/>
      <c r="I11" s="19" t="s">
        <v>195</v>
      </c>
      <c r="J11" s="20" t="s">
        <v>196</v>
      </c>
      <c r="K11" s="21" t="s">
        <v>160</v>
      </c>
      <c r="L11" s="21" t="s">
        <v>35</v>
      </c>
      <c r="N11" s="6" t="b">
        <f>OR(F11&lt;100,LEN(F11)=2)</f>
        <v>0</v>
      </c>
      <c r="O11" s="6" t="b">
        <f>OR(G11&lt;1000,LEN(G11)=3)</f>
        <v>1</v>
      </c>
      <c r="P11" s="6" t="b">
        <f>IF(H11&lt;1000,TRUE)</f>
        <v>1</v>
      </c>
      <c r="Q11" s="6" t="e">
        <f>OR(#REF!&lt;100000,LEN(#REF!)=5)</f>
        <v>#REF!</v>
      </c>
    </row>
    <row r="12" spans="1:24" s="6" customFormat="1" ht="18.75" x14ac:dyDescent="0.3">
      <c r="A12" s="16">
        <v>44972</v>
      </c>
      <c r="B12" s="17" t="s">
        <v>10</v>
      </c>
      <c r="C12" s="18">
        <v>709.98</v>
      </c>
      <c r="D12" s="18">
        <v>118.33</v>
      </c>
      <c r="E12" s="18">
        <v>591.65</v>
      </c>
      <c r="F12" s="42"/>
      <c r="G12" s="43" t="s">
        <v>194</v>
      </c>
      <c r="H12" s="44"/>
      <c r="I12" s="19" t="s">
        <v>195</v>
      </c>
      <c r="J12" s="20" t="s">
        <v>196</v>
      </c>
      <c r="K12" s="21" t="s">
        <v>160</v>
      </c>
      <c r="L12" s="21" t="s">
        <v>35</v>
      </c>
    </row>
    <row r="13" spans="1:24" s="6" customFormat="1" ht="18.75" thickBot="1" x14ac:dyDescent="0.3">
      <c r="A13" s="113" t="s">
        <v>31</v>
      </c>
      <c r="B13" s="114"/>
      <c r="C13" s="40">
        <f>SUM(C11:C12)</f>
        <v>2252.6999999999998</v>
      </c>
      <c r="D13" s="40">
        <f>SUM(D11:D12)</f>
        <v>375.45</v>
      </c>
      <c r="E13" s="40">
        <f>SUM(E11:E12)</f>
        <v>1877.25</v>
      </c>
      <c r="F13" s="124"/>
      <c r="G13" s="125"/>
      <c r="H13" s="126"/>
      <c r="I13" s="36"/>
      <c r="J13" s="37"/>
      <c r="K13" s="38"/>
      <c r="L13" s="39"/>
    </row>
    <row r="16" spans="1:24" s="2" customFormat="1" ht="15.75" x14ac:dyDescent="0.25">
      <c r="B16" s="105" t="s">
        <v>69</v>
      </c>
      <c r="C16" s="106"/>
    </row>
    <row r="17" spans="2:3" s="2" customFormat="1" ht="15" x14ac:dyDescent="0.2">
      <c r="B17" s="30" t="s">
        <v>11</v>
      </c>
      <c r="C17" s="31" t="s">
        <v>12</v>
      </c>
    </row>
    <row r="18" spans="2:3" s="2" customFormat="1" ht="15" x14ac:dyDescent="0.2">
      <c r="B18" s="30" t="s">
        <v>13</v>
      </c>
      <c r="C18" s="31" t="s">
        <v>14</v>
      </c>
    </row>
    <row r="19" spans="2:3" s="2" customFormat="1" ht="15" x14ac:dyDescent="0.2">
      <c r="B19" s="30" t="s">
        <v>10</v>
      </c>
      <c r="C19" s="31" t="s">
        <v>70</v>
      </c>
    </row>
    <row r="20" spans="2:3" s="2" customFormat="1" ht="15" x14ac:dyDescent="0.2">
      <c r="B20" s="30" t="s">
        <v>21</v>
      </c>
      <c r="C20" s="31" t="s">
        <v>71</v>
      </c>
    </row>
    <row r="21" spans="2:3" s="2" customFormat="1" ht="15" x14ac:dyDescent="0.2">
      <c r="B21" s="3" t="s">
        <v>9</v>
      </c>
      <c r="C21" s="32" t="s">
        <v>16</v>
      </c>
    </row>
    <row r="24" spans="2:3" x14ac:dyDescent="0.2">
      <c r="B24" s="107"/>
      <c r="C24" s="107"/>
    </row>
  </sheetData>
  <mergeCells count="15">
    <mergeCell ref="B1:D1"/>
    <mergeCell ref="B2:D2"/>
    <mergeCell ref="A5:L5"/>
    <mergeCell ref="A7:A9"/>
    <mergeCell ref="F7:H7"/>
    <mergeCell ref="I7:I9"/>
    <mergeCell ref="J7:J9"/>
    <mergeCell ref="K7:K9"/>
    <mergeCell ref="L7:L9"/>
    <mergeCell ref="F8:H9"/>
    <mergeCell ref="F11:H11"/>
    <mergeCell ref="A13:B13"/>
    <mergeCell ref="F13:H13"/>
    <mergeCell ref="B16:C16"/>
    <mergeCell ref="B24:C24"/>
  </mergeCells>
  <conditionalFormatting sqref="B1:D2">
    <cfRule type="expression" dxfId="44" priority="5" stopIfTrue="1">
      <formula>ISBLANK(B1)</formula>
    </cfRule>
  </conditionalFormatting>
  <conditionalFormatting sqref="J11:L12">
    <cfRule type="expression" dxfId="43" priority="6" stopIfTrue="1">
      <formula>AND(NOT(ISBLANK($C11)),ISBLANK(J11))</formula>
    </cfRule>
  </conditionalFormatting>
  <conditionalFormatting sqref="B11:B12">
    <cfRule type="expression" dxfId="42" priority="7" stopIfTrue="1">
      <formula>AND(NOT(ISBLANK(C11)),ISBLANK(B11))</formula>
    </cfRule>
  </conditionalFormatting>
  <conditionalFormatting sqref="A11:A12">
    <cfRule type="expression" dxfId="41" priority="8" stopIfTrue="1">
      <formula>AND(NOT(ISBLANK(C11)),ISBLANK(A11))</formula>
    </cfRule>
  </conditionalFormatting>
  <conditionalFormatting sqref="C3">
    <cfRule type="expression" dxfId="40" priority="4" stopIfTrue="1">
      <formula>ISBLANK(C3)</formula>
    </cfRule>
  </conditionalFormatting>
  <conditionalFormatting sqref="I11:I12">
    <cfRule type="expression" priority="2" stopIfTrue="1">
      <formula>AND(SUM($N11:$R11)&gt;0,NOT(ISBLANK(I11)))</formula>
    </cfRule>
    <cfRule type="expression" dxfId="39" priority="3" stopIfTrue="1">
      <formula>SUM($N11:$R11)&gt;0</formula>
    </cfRule>
  </conditionalFormatting>
  <conditionalFormatting sqref="E3">
    <cfRule type="expression" dxfId="38" priority="1" stopIfTrue="1">
      <formula>ISBLANK(E3)</formula>
    </cfRule>
  </conditionalFormatting>
  <dataValidations count="3">
    <dataValidation type="list" allowBlank="1" showInputMessage="1" showErrorMessage="1" sqref="B11:B12" xr:uid="{140FE004-4D31-433A-8D7A-02513C8A6201}">
      <formula1>$B$17:$B$21</formula1>
    </dataValidation>
    <dataValidation type="date" allowBlank="1" showInputMessage="1" showErrorMessage="1" sqref="E3 C3" xr:uid="{325FAEA5-C18E-40A5-A763-F271444C318B}">
      <formula1>44938</formula1>
      <formula2>73031</formula2>
    </dataValidation>
    <dataValidation type="textLength" operator="lessThan" allowBlank="1" showInputMessage="1" showErrorMessage="1" sqref="B2:D2" xr:uid="{C0E4AF05-4149-4235-B240-2340DB191129}">
      <formula1>250</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4ECF-782F-49E5-A9E1-FC0EBBF83E4C}">
  <sheetPr>
    <pageSetUpPr fitToPage="1"/>
  </sheetPr>
  <dimension ref="A1:Y26"/>
  <sheetViews>
    <sheetView zoomScaleNormal="100" workbookViewId="0">
      <selection activeCell="C3" sqref="C3"/>
    </sheetView>
  </sheetViews>
  <sheetFormatPr defaultColWidth="9.140625" defaultRowHeight="12.75" outlineLevelCol="1" x14ac:dyDescent="0.2"/>
  <cols>
    <col min="2" max="2" width="20.7109375" customWidth="1"/>
    <col min="3" max="3" width="10.7109375" customWidth="1"/>
    <col min="4" max="4" width="22.7109375" customWidth="1"/>
    <col min="5" max="6" width="20.7109375" customWidth="1"/>
    <col min="7" max="7" width="8.42578125" customWidth="1"/>
    <col min="8" max="8" width="9" customWidth="1"/>
    <col min="9" max="9" width="11.7109375" bestFit="1" customWidth="1"/>
    <col min="10" max="10" width="29.7109375" customWidth="1"/>
    <col min="11" max="11" width="60.42578125" bestFit="1" customWidth="1"/>
    <col min="12" max="12" width="27.42578125" customWidth="1"/>
    <col min="13" max="13" width="36.42578125" bestFit="1" customWidth="1"/>
    <col min="15" max="18" width="0" hidden="1" customWidth="1" outlineLevel="1"/>
    <col min="19" max="19" width="9.140625" collapsed="1"/>
  </cols>
  <sheetData>
    <row r="1" spans="1:25" s="6" customFormat="1" ht="36.75" customHeight="1" x14ac:dyDescent="0.25">
      <c r="A1"/>
      <c r="B1" s="23" t="s">
        <v>24</v>
      </c>
      <c r="C1" s="108" t="s">
        <v>19</v>
      </c>
      <c r="D1" s="109"/>
      <c r="E1" s="109"/>
      <c r="F1" s="4"/>
      <c r="G1" s="4"/>
      <c r="H1" s="4"/>
      <c r="I1" s="4"/>
      <c r="J1" s="4"/>
      <c r="K1" s="5"/>
      <c r="L1" s="5"/>
      <c r="M1" s="5"/>
    </row>
    <row r="2" spans="1:25" s="6" customFormat="1" ht="36.75" customHeight="1" x14ac:dyDescent="0.25">
      <c r="A2"/>
      <c r="B2" s="24" t="s">
        <v>25</v>
      </c>
      <c r="C2" s="108" t="s">
        <v>129</v>
      </c>
      <c r="D2" s="109"/>
      <c r="E2" s="109"/>
      <c r="F2" s="7"/>
      <c r="G2" s="7"/>
      <c r="H2" s="7"/>
      <c r="I2" s="7"/>
      <c r="J2" s="7"/>
    </row>
    <row r="3" spans="1:25" s="6" customFormat="1" ht="36" customHeight="1" x14ac:dyDescent="0.25">
      <c r="A3"/>
      <c r="B3" s="33" t="s">
        <v>23</v>
      </c>
      <c r="C3" s="34" t="s">
        <v>0</v>
      </c>
      <c r="D3" s="35">
        <v>44969</v>
      </c>
      <c r="E3" s="34" t="s">
        <v>1</v>
      </c>
      <c r="F3" s="35">
        <v>44996</v>
      </c>
      <c r="G3" s="8"/>
    </row>
    <row r="4" spans="1:25" s="6" customFormat="1" ht="21.75" customHeight="1" thickBot="1" x14ac:dyDescent="0.3">
      <c r="A4"/>
      <c r="B4" s="22"/>
      <c r="C4" s="22"/>
      <c r="D4" s="22"/>
      <c r="E4" s="22"/>
      <c r="F4" s="22"/>
      <c r="G4" s="25"/>
      <c r="H4" s="25"/>
      <c r="I4" s="25"/>
      <c r="J4" s="22"/>
      <c r="K4" s="22"/>
      <c r="L4" s="22"/>
    </row>
    <row r="5" spans="1:25" s="6" customFormat="1" ht="36" customHeight="1" thickBot="1" x14ac:dyDescent="0.3">
      <c r="A5"/>
      <c r="B5" s="127" t="s">
        <v>30</v>
      </c>
      <c r="C5" s="128"/>
      <c r="D5" s="128"/>
      <c r="E5" s="128"/>
      <c r="F5" s="128"/>
      <c r="G5" s="128"/>
      <c r="H5" s="128"/>
      <c r="I5" s="128"/>
      <c r="J5" s="128"/>
      <c r="K5" s="128"/>
      <c r="L5" s="128"/>
      <c r="M5" s="129"/>
    </row>
    <row r="6" spans="1:25" s="6" customFormat="1" ht="21.75" customHeight="1" x14ac:dyDescent="0.25">
      <c r="A6"/>
      <c r="B6" s="22"/>
      <c r="C6" s="22"/>
      <c r="D6" s="22"/>
      <c r="E6" s="22"/>
      <c r="F6" s="22"/>
      <c r="G6" s="25"/>
      <c r="H6" s="25"/>
      <c r="I6" s="25"/>
      <c r="J6" s="22"/>
      <c r="K6" s="22"/>
      <c r="L6" s="22"/>
      <c r="M6" s="26"/>
    </row>
    <row r="7" spans="1:25" s="6" customFormat="1" ht="18" x14ac:dyDescent="0.25">
      <c r="A7"/>
      <c r="B7" s="130" t="s">
        <v>32</v>
      </c>
      <c r="C7" s="9" t="s">
        <v>2</v>
      </c>
      <c r="D7" s="9" t="s">
        <v>3</v>
      </c>
      <c r="E7" s="9" t="s">
        <v>2</v>
      </c>
      <c r="F7" s="9" t="s">
        <v>4</v>
      </c>
      <c r="G7" s="110" t="s">
        <v>29</v>
      </c>
      <c r="H7" s="111"/>
      <c r="I7" s="112"/>
      <c r="J7" s="133" t="s">
        <v>68</v>
      </c>
      <c r="K7" s="133" t="s">
        <v>26</v>
      </c>
      <c r="L7" s="136" t="s">
        <v>67</v>
      </c>
      <c r="M7" s="139" t="s">
        <v>5</v>
      </c>
      <c r="N7" s="10"/>
      <c r="O7" s="10"/>
      <c r="P7" s="10"/>
      <c r="Q7" s="10"/>
      <c r="R7" s="10"/>
      <c r="S7" s="10"/>
      <c r="T7" s="10"/>
      <c r="U7" s="10"/>
      <c r="V7" s="10"/>
      <c r="W7" s="10"/>
      <c r="X7" s="10"/>
      <c r="Y7" s="10"/>
    </row>
    <row r="8" spans="1:25" s="6" customFormat="1" ht="18" x14ac:dyDescent="0.25">
      <c r="A8" s="58" t="s">
        <v>136</v>
      </c>
      <c r="B8" s="131"/>
      <c r="C8" s="11" t="s">
        <v>6</v>
      </c>
      <c r="D8" s="11" t="s">
        <v>7</v>
      </c>
      <c r="E8" s="11" t="s">
        <v>7</v>
      </c>
      <c r="F8" s="11" t="s">
        <v>7</v>
      </c>
      <c r="G8" s="115" t="s">
        <v>27</v>
      </c>
      <c r="H8" s="116"/>
      <c r="I8" s="117"/>
      <c r="J8" s="134"/>
      <c r="K8" s="134"/>
      <c r="L8" s="137"/>
      <c r="M8" s="140"/>
      <c r="N8" s="10"/>
      <c r="O8" s="10"/>
      <c r="P8" s="10"/>
      <c r="Q8" s="10"/>
      <c r="R8" s="10"/>
      <c r="S8" s="10"/>
      <c r="T8" s="10"/>
      <c r="U8" s="10"/>
      <c r="V8" s="10"/>
      <c r="W8" s="10"/>
      <c r="X8" s="10"/>
      <c r="Y8" s="10"/>
    </row>
    <row r="9" spans="1:25" s="6" customFormat="1" ht="32.25" customHeight="1" x14ac:dyDescent="0.25">
      <c r="A9" s="59" t="s">
        <v>137</v>
      </c>
      <c r="B9" s="132"/>
      <c r="C9" s="12"/>
      <c r="D9" s="12" t="s">
        <v>8</v>
      </c>
      <c r="E9" s="12" t="s">
        <v>8</v>
      </c>
      <c r="F9" s="12" t="s">
        <v>8</v>
      </c>
      <c r="G9" s="118"/>
      <c r="H9" s="119"/>
      <c r="I9" s="120"/>
      <c r="J9" s="135"/>
      <c r="K9" s="135"/>
      <c r="L9" s="138"/>
      <c r="M9" s="141"/>
    </row>
    <row r="10" spans="1:25" s="6" customFormat="1" ht="0.75" customHeight="1" x14ac:dyDescent="0.25">
      <c r="A10" s="60"/>
      <c r="B10" s="15"/>
      <c r="C10" s="12"/>
      <c r="D10" s="12"/>
      <c r="E10" s="12"/>
      <c r="F10" s="12"/>
      <c r="G10" s="12"/>
      <c r="H10" s="12"/>
      <c r="I10" s="12"/>
      <c r="J10" s="12"/>
      <c r="K10" s="13"/>
      <c r="L10" s="14"/>
      <c r="M10" s="14"/>
    </row>
    <row r="11" spans="1:25" s="6" customFormat="1" ht="20.100000000000001" customHeight="1" x14ac:dyDescent="0.3">
      <c r="A11" s="61">
        <v>1</v>
      </c>
      <c r="B11" s="62">
        <v>44974</v>
      </c>
      <c r="C11" s="17" t="s">
        <v>10</v>
      </c>
      <c r="D11" s="18">
        <v>105.54</v>
      </c>
      <c r="E11" s="18">
        <v>17.59</v>
      </c>
      <c r="F11" s="18">
        <v>87.95</v>
      </c>
      <c r="G11" s="42">
        <v>112</v>
      </c>
      <c r="H11" s="43">
        <v>4207</v>
      </c>
      <c r="I11" s="44"/>
      <c r="J11" s="19" t="s">
        <v>138</v>
      </c>
      <c r="K11" s="20" t="s">
        <v>139</v>
      </c>
      <c r="L11" s="21" t="s">
        <v>140</v>
      </c>
      <c r="M11" s="21" t="s">
        <v>52</v>
      </c>
      <c r="O11" s="6" t="b">
        <f>OR(G11&lt;100,LEN(G11)=2)</f>
        <v>0</v>
      </c>
      <c r="P11" s="6" t="b">
        <f>OR(H11&lt;1000,LEN(H11)=3)</f>
        <v>0</v>
      </c>
      <c r="Q11" s="6" t="b">
        <f>IF(I11&lt;1000,TRUE)</f>
        <v>1</v>
      </c>
      <c r="R11" s="6" t="e">
        <f>OR(#REF!&lt;100000,LEN(#REF!)=5)</f>
        <v>#REF!</v>
      </c>
    </row>
    <row r="12" spans="1:25" s="6" customFormat="1" ht="20.100000000000001" customHeight="1" x14ac:dyDescent="0.3">
      <c r="A12" s="61">
        <v>2</v>
      </c>
      <c r="B12" s="62">
        <v>44983</v>
      </c>
      <c r="C12" s="17" t="s">
        <v>10</v>
      </c>
      <c r="D12" s="18">
        <v>39.979999999999997</v>
      </c>
      <c r="E12" s="18">
        <v>6.66</v>
      </c>
      <c r="F12" s="18">
        <v>33.32</v>
      </c>
      <c r="G12" s="42">
        <v>110</v>
      </c>
      <c r="H12" s="43">
        <v>2001</v>
      </c>
      <c r="I12" s="44"/>
      <c r="J12" s="19" t="s">
        <v>129</v>
      </c>
      <c r="K12" s="20" t="s">
        <v>141</v>
      </c>
      <c r="L12" s="21" t="s">
        <v>80</v>
      </c>
      <c r="M12" s="21" t="s">
        <v>35</v>
      </c>
    </row>
    <row r="13" spans="1:25" s="6" customFormat="1" ht="20.100000000000001" customHeight="1" x14ac:dyDescent="0.3">
      <c r="A13" s="63" t="s">
        <v>142</v>
      </c>
      <c r="B13" s="62">
        <v>44986</v>
      </c>
      <c r="C13" s="17" t="s">
        <v>13</v>
      </c>
      <c r="D13" s="18">
        <v>16.989999999999998</v>
      </c>
      <c r="E13" s="18">
        <v>0</v>
      </c>
      <c r="F13" s="18">
        <v>16.989999999999998</v>
      </c>
      <c r="G13" s="42">
        <v>110</v>
      </c>
      <c r="H13" s="43">
        <v>4400</v>
      </c>
      <c r="I13" s="44" t="s">
        <v>130</v>
      </c>
      <c r="J13" s="19" t="s">
        <v>129</v>
      </c>
      <c r="K13" s="20" t="s">
        <v>143</v>
      </c>
      <c r="L13" s="21" t="s">
        <v>131</v>
      </c>
      <c r="M13" s="21" t="s">
        <v>66</v>
      </c>
    </row>
    <row r="14" spans="1:25" s="6" customFormat="1" ht="20.100000000000001" customHeight="1" x14ac:dyDescent="0.3">
      <c r="A14" s="61">
        <v>4</v>
      </c>
      <c r="B14" s="62">
        <v>44992</v>
      </c>
      <c r="C14" s="17" t="s">
        <v>13</v>
      </c>
      <c r="D14" s="18">
        <v>12.65</v>
      </c>
      <c r="E14" s="18">
        <v>0</v>
      </c>
      <c r="F14" s="18">
        <v>12.65</v>
      </c>
      <c r="G14" s="42">
        <v>110</v>
      </c>
      <c r="H14" s="43">
        <v>4400</v>
      </c>
      <c r="I14" s="44" t="s">
        <v>128</v>
      </c>
      <c r="J14" s="19" t="s">
        <v>129</v>
      </c>
      <c r="K14" s="20" t="s">
        <v>144</v>
      </c>
      <c r="L14" s="21" t="s">
        <v>145</v>
      </c>
      <c r="M14" s="21" t="s">
        <v>39</v>
      </c>
    </row>
    <row r="15" spans="1:25" s="6" customFormat="1" ht="20.100000000000001" customHeight="1" thickBot="1" x14ac:dyDescent="0.3">
      <c r="A15" s="61"/>
      <c r="B15" s="113" t="s">
        <v>31</v>
      </c>
      <c r="C15" s="114"/>
      <c r="D15" s="40">
        <f>SUM(D11:D14)</f>
        <v>175.16000000000003</v>
      </c>
      <c r="E15" s="40">
        <f>SUM(E11:E14)</f>
        <v>24.25</v>
      </c>
      <c r="F15" s="40">
        <f>SUM(F11:F14)</f>
        <v>150.91000000000003</v>
      </c>
      <c r="G15" s="124"/>
      <c r="H15" s="125"/>
      <c r="I15" s="126"/>
      <c r="J15" s="36"/>
      <c r="K15" s="37"/>
      <c r="L15" s="38"/>
      <c r="M15" s="39"/>
    </row>
    <row r="16" spans="1:25" x14ac:dyDescent="0.2">
      <c r="A16" s="61"/>
    </row>
    <row r="17" spans="1:4" x14ac:dyDescent="0.2">
      <c r="A17" s="61"/>
    </row>
    <row r="18" spans="1:4" s="2" customFormat="1" ht="15.75" x14ac:dyDescent="0.25">
      <c r="A18" s="61"/>
      <c r="C18" s="105" t="s">
        <v>69</v>
      </c>
      <c r="D18" s="106"/>
    </row>
    <row r="19" spans="1:4" s="2" customFormat="1" ht="15" x14ac:dyDescent="0.2">
      <c r="A19" s="61"/>
      <c r="C19" s="30" t="s">
        <v>11</v>
      </c>
      <c r="D19" s="31" t="s">
        <v>12</v>
      </c>
    </row>
    <row r="20" spans="1:4" s="2" customFormat="1" ht="15" x14ac:dyDescent="0.2">
      <c r="A20" s="61"/>
      <c r="C20" s="30" t="s">
        <v>13</v>
      </c>
      <c r="D20" s="31" t="s">
        <v>14</v>
      </c>
    </row>
    <row r="21" spans="1:4" s="2" customFormat="1" ht="15" x14ac:dyDescent="0.2">
      <c r="A21" s="61"/>
      <c r="C21" s="30" t="s">
        <v>10</v>
      </c>
      <c r="D21" s="31" t="s">
        <v>70</v>
      </c>
    </row>
    <row r="22" spans="1:4" s="2" customFormat="1" ht="15" x14ac:dyDescent="0.2">
      <c r="A22" s="61"/>
      <c r="C22" s="30" t="s">
        <v>21</v>
      </c>
      <c r="D22" s="31" t="s">
        <v>71</v>
      </c>
    </row>
    <row r="23" spans="1:4" s="2" customFormat="1" ht="15" x14ac:dyDescent="0.2">
      <c r="A23" s="61"/>
      <c r="C23" s="3" t="s">
        <v>9</v>
      </c>
      <c r="D23" s="32" t="s">
        <v>16</v>
      </c>
    </row>
    <row r="26" spans="1:4" x14ac:dyDescent="0.2">
      <c r="C26" s="107"/>
      <c r="D26" s="107"/>
    </row>
  </sheetData>
  <mergeCells count="14">
    <mergeCell ref="B15:C15"/>
    <mergeCell ref="G15:I15"/>
    <mergeCell ref="C18:D18"/>
    <mergeCell ref="C26:D26"/>
    <mergeCell ref="C1:E1"/>
    <mergeCell ref="C2:E2"/>
    <mergeCell ref="B5:M5"/>
    <mergeCell ref="B7:B9"/>
    <mergeCell ref="G7:I7"/>
    <mergeCell ref="J7:J9"/>
    <mergeCell ref="K7:K9"/>
    <mergeCell ref="L7:L9"/>
    <mergeCell ref="M7:M9"/>
    <mergeCell ref="G8:I9"/>
  </mergeCells>
  <conditionalFormatting sqref="C1:E2">
    <cfRule type="expression" dxfId="37" priority="5" stopIfTrue="1">
      <formula>ISBLANK(C1)</formula>
    </cfRule>
  </conditionalFormatting>
  <conditionalFormatting sqref="K11:M14">
    <cfRule type="expression" dxfId="36" priority="6" stopIfTrue="1">
      <formula>AND(NOT(ISBLANK($D11)),ISBLANK(K11))</formula>
    </cfRule>
  </conditionalFormatting>
  <conditionalFormatting sqref="C11:C14">
    <cfRule type="expression" dxfId="35" priority="7" stopIfTrue="1">
      <formula>AND(NOT(ISBLANK(D11)),ISBLANK(C11))</formula>
    </cfRule>
  </conditionalFormatting>
  <conditionalFormatting sqref="B11:B14">
    <cfRule type="expression" dxfId="34" priority="8" stopIfTrue="1">
      <formula>AND(NOT(ISBLANK(D11)),ISBLANK(B11))</formula>
    </cfRule>
  </conditionalFormatting>
  <conditionalFormatting sqref="D3">
    <cfRule type="expression" dxfId="33" priority="4" stopIfTrue="1">
      <formula>ISBLANK(D3)</formula>
    </cfRule>
  </conditionalFormatting>
  <conditionalFormatting sqref="J11:J14">
    <cfRule type="expression" priority="2" stopIfTrue="1">
      <formula>AND(SUM($O11:$S11)&gt;0,NOT(ISBLANK(J11)))</formula>
    </cfRule>
    <cfRule type="expression" dxfId="32" priority="3" stopIfTrue="1">
      <formula>SUM($O11:$S11)&gt;0</formula>
    </cfRule>
  </conditionalFormatting>
  <conditionalFormatting sqref="F3">
    <cfRule type="expression" dxfId="31" priority="1" stopIfTrue="1">
      <formula>ISBLANK(F3)</formula>
    </cfRule>
  </conditionalFormatting>
  <dataValidations count="3">
    <dataValidation type="textLength" operator="lessThan" allowBlank="1" showInputMessage="1" showErrorMessage="1" sqref="C2:E2" xr:uid="{EC08B5A7-767B-456F-B73C-C11771D4C194}">
      <formula1>250</formula1>
    </dataValidation>
    <dataValidation type="date" allowBlank="1" showInputMessage="1" showErrorMessage="1" sqref="F3 D3" xr:uid="{B364DBB8-E998-4316-A054-7C08348C1759}">
      <formula1>44938</formula1>
      <formula2>73031</formula2>
    </dataValidation>
    <dataValidation type="list" allowBlank="1" showInputMessage="1" showErrorMessage="1" sqref="C11:C14" xr:uid="{916DFE04-4D88-4373-BD8C-4BF0230B6680}">
      <formula1>$C$19:$C$23</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topLeftCell="A14" workbookViewId="0">
      <selection activeCell="A17" sqref="A17"/>
    </sheetView>
  </sheetViews>
  <sheetFormatPr defaultRowHeight="12.75" x14ac:dyDescent="0.2"/>
  <cols>
    <col min="1" max="1" width="28.140625" bestFit="1" customWidth="1"/>
  </cols>
  <sheetData>
    <row r="1" spans="1:2" s="6" customFormat="1" ht="18" x14ac:dyDescent="0.25">
      <c r="A1" s="6" t="s">
        <v>17</v>
      </c>
    </row>
    <row r="2" spans="1:2" s="6" customFormat="1" ht="18" x14ac:dyDescent="0.25"/>
    <row r="3" spans="1:2" s="6" customFormat="1" ht="18" x14ac:dyDescent="0.25">
      <c r="A3" s="6" t="s">
        <v>18</v>
      </c>
    </row>
    <row r="4" spans="1:2" s="6" customFormat="1" ht="18" x14ac:dyDescent="0.25">
      <c r="A4" s="6" t="s">
        <v>19</v>
      </c>
    </row>
    <row r="5" spans="1:2" s="6" customFormat="1" ht="18" x14ac:dyDescent="0.25"/>
    <row r="6" spans="1:2" s="6" customFormat="1" ht="18" x14ac:dyDescent="0.25"/>
    <row r="7" spans="1:2" s="6" customFormat="1" ht="18" x14ac:dyDescent="0.25">
      <c r="A7" s="155" t="s">
        <v>28</v>
      </c>
      <c r="B7" s="156"/>
    </row>
    <row r="8" spans="1:2" s="6" customFormat="1" ht="18" x14ac:dyDescent="0.25">
      <c r="A8" s="27" t="s">
        <v>11</v>
      </c>
      <c r="B8" s="28" t="s">
        <v>12</v>
      </c>
    </row>
    <row r="9" spans="1:2" s="6" customFormat="1" ht="18" x14ac:dyDescent="0.25">
      <c r="A9" s="27" t="s">
        <v>13</v>
      </c>
      <c r="B9" s="28" t="s">
        <v>14</v>
      </c>
    </row>
    <row r="10" spans="1:2" s="6" customFormat="1" ht="18" x14ac:dyDescent="0.25">
      <c r="A10" s="27" t="s">
        <v>10</v>
      </c>
      <c r="B10" s="28" t="s">
        <v>15</v>
      </c>
    </row>
    <row r="11" spans="1:2" s="6" customFormat="1" ht="18" x14ac:dyDescent="0.25">
      <c r="A11" s="27" t="s">
        <v>21</v>
      </c>
      <c r="B11" s="28" t="s">
        <v>22</v>
      </c>
    </row>
    <row r="12" spans="1:2" s="6" customFormat="1" ht="18" x14ac:dyDescent="0.25">
      <c r="A12" s="14" t="s">
        <v>9</v>
      </c>
      <c r="B12" s="29" t="s">
        <v>16</v>
      </c>
    </row>
    <row r="15" spans="1:2" ht="18" x14ac:dyDescent="0.25">
      <c r="A15" s="7" t="s">
        <v>33</v>
      </c>
    </row>
    <row r="16" spans="1:2" ht="18" x14ac:dyDescent="0.25">
      <c r="A16" s="6" t="s">
        <v>34</v>
      </c>
    </row>
    <row r="17" spans="1:1" x14ac:dyDescent="0.2">
      <c r="A17" s="1" t="s">
        <v>61</v>
      </c>
    </row>
    <row r="18" spans="1:1" x14ac:dyDescent="0.2">
      <c r="A18" s="1" t="s">
        <v>59</v>
      </c>
    </row>
    <row r="19" spans="1:1" x14ac:dyDescent="0.2">
      <c r="A19" s="1" t="s">
        <v>55</v>
      </c>
    </row>
    <row r="20" spans="1:1" x14ac:dyDescent="0.2">
      <c r="A20" s="1" t="s">
        <v>35</v>
      </c>
    </row>
    <row r="21" spans="1:1" x14ac:dyDescent="0.2">
      <c r="A21" s="1" t="s">
        <v>44</v>
      </c>
    </row>
    <row r="22" spans="1:1" x14ac:dyDescent="0.2">
      <c r="A22" s="1" t="s">
        <v>39</v>
      </c>
    </row>
    <row r="23" spans="1:1" x14ac:dyDescent="0.2">
      <c r="A23" s="1" t="s">
        <v>40</v>
      </c>
    </row>
    <row r="24" spans="1:1" x14ac:dyDescent="0.2">
      <c r="A24" s="1" t="s">
        <v>50</v>
      </c>
    </row>
    <row r="25" spans="1:1" x14ac:dyDescent="0.2">
      <c r="A25" s="1" t="s">
        <v>53</v>
      </c>
    </row>
    <row r="26" spans="1:1" x14ac:dyDescent="0.2">
      <c r="A26" s="1" t="s">
        <v>36</v>
      </c>
    </row>
    <row r="27" spans="1:1" x14ac:dyDescent="0.2">
      <c r="A27" s="1" t="s">
        <v>49</v>
      </c>
    </row>
    <row r="28" spans="1:1" x14ac:dyDescent="0.2">
      <c r="A28" s="1" t="s">
        <v>47</v>
      </c>
    </row>
    <row r="29" spans="1:1" x14ac:dyDescent="0.2">
      <c r="A29" s="1" t="s">
        <v>64</v>
      </c>
    </row>
    <row r="30" spans="1:1" x14ac:dyDescent="0.2">
      <c r="A30" s="1" t="s">
        <v>62</v>
      </c>
    </row>
    <row r="31" spans="1:1" x14ac:dyDescent="0.2">
      <c r="A31" s="1" t="s">
        <v>65</v>
      </c>
    </row>
    <row r="32" spans="1:1" x14ac:dyDescent="0.2">
      <c r="A32" s="1" t="s">
        <v>56</v>
      </c>
    </row>
    <row r="33" spans="1:1" x14ac:dyDescent="0.2">
      <c r="A33" s="1" t="s">
        <v>45</v>
      </c>
    </row>
    <row r="34" spans="1:1" x14ac:dyDescent="0.2">
      <c r="A34" s="1" t="s">
        <v>42</v>
      </c>
    </row>
    <row r="35" spans="1:1" x14ac:dyDescent="0.2">
      <c r="A35" s="1" t="s">
        <v>66</v>
      </c>
    </row>
    <row r="36" spans="1:1" x14ac:dyDescent="0.2">
      <c r="A36" s="1" t="s">
        <v>57</v>
      </c>
    </row>
    <row r="37" spans="1:1" x14ac:dyDescent="0.2">
      <c r="A37" s="1" t="s">
        <v>52</v>
      </c>
    </row>
    <row r="38" spans="1:1" x14ac:dyDescent="0.2">
      <c r="A38" s="1" t="s">
        <v>46</v>
      </c>
    </row>
    <row r="39" spans="1:1" x14ac:dyDescent="0.2">
      <c r="A39" s="1" t="s">
        <v>54</v>
      </c>
    </row>
    <row r="40" spans="1:1" x14ac:dyDescent="0.2">
      <c r="A40" s="1" t="s">
        <v>48</v>
      </c>
    </row>
    <row r="41" spans="1:1" x14ac:dyDescent="0.2">
      <c r="A41" s="1" t="s">
        <v>63</v>
      </c>
    </row>
    <row r="42" spans="1:1" x14ac:dyDescent="0.2">
      <c r="A42" s="1" t="s">
        <v>43</v>
      </c>
    </row>
    <row r="43" spans="1:1" x14ac:dyDescent="0.2">
      <c r="A43" s="1" t="s">
        <v>51</v>
      </c>
    </row>
    <row r="44" spans="1:1" x14ac:dyDescent="0.2">
      <c r="A44" s="1" t="s">
        <v>38</v>
      </c>
    </row>
    <row r="45" spans="1:1" x14ac:dyDescent="0.2">
      <c r="A45" s="1" t="s">
        <v>41</v>
      </c>
    </row>
    <row r="46" spans="1:1" x14ac:dyDescent="0.2">
      <c r="A46" s="1" t="s">
        <v>60</v>
      </c>
    </row>
    <row r="47" spans="1:1" x14ac:dyDescent="0.2">
      <c r="A47" s="1" t="s">
        <v>37</v>
      </c>
    </row>
    <row r="48" spans="1:1" x14ac:dyDescent="0.2">
      <c r="A48" s="1" t="s">
        <v>58</v>
      </c>
    </row>
  </sheetData>
  <sortState xmlns:xlrd2="http://schemas.microsoft.com/office/spreadsheetml/2017/richdata2" ref="A17:A48">
    <sortCondition ref="A17:A48"/>
  </sortState>
  <mergeCells count="1">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E55C-4FA3-4620-9910-18AD761249C3}">
  <sheetPr>
    <pageSetUpPr fitToPage="1"/>
  </sheetPr>
  <dimension ref="A1:X24"/>
  <sheetViews>
    <sheetView zoomScale="90" workbookViewId="0">
      <selection activeCell="E13" sqref="D13:E1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20</v>
      </c>
      <c r="C2" s="109"/>
      <c r="D2" s="109"/>
      <c r="E2" s="7" t="s">
        <v>78</v>
      </c>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44983</v>
      </c>
      <c r="B11" s="17" t="s">
        <v>10</v>
      </c>
      <c r="C11" s="18">
        <v>29.96</v>
      </c>
      <c r="D11" s="18">
        <v>5.01</v>
      </c>
      <c r="E11" s="18">
        <v>24.95</v>
      </c>
      <c r="F11" s="142" t="s">
        <v>77</v>
      </c>
      <c r="G11" s="122"/>
      <c r="H11" s="123"/>
      <c r="I11" s="19" t="s">
        <v>78</v>
      </c>
      <c r="J11" s="20" t="s">
        <v>79</v>
      </c>
      <c r="K11" s="21" t="s">
        <v>80</v>
      </c>
      <c r="L11" s="21" t="s">
        <v>44</v>
      </c>
      <c r="N11" s="6" t="b">
        <f>OR(F11&lt;100,LEN(F11)=2)</f>
        <v>0</v>
      </c>
      <c r="O11" s="6" t="b">
        <f>OR(G11&lt;1000,LEN(G11)=3)</f>
        <v>1</v>
      </c>
      <c r="P11" s="6" t="b">
        <f>IF(H11&lt;1000,TRUE)</f>
        <v>1</v>
      </c>
      <c r="Q11" s="6" t="e">
        <f>OR(#REF!&lt;100000,LEN(#REF!)=5)</f>
        <v>#REF!</v>
      </c>
    </row>
    <row r="12" spans="1:24" s="6" customFormat="1" ht="20.100000000000001" customHeight="1" x14ac:dyDescent="0.3">
      <c r="A12" s="16">
        <v>44983</v>
      </c>
      <c r="B12" s="17" t="s">
        <v>13</v>
      </c>
      <c r="C12" s="18">
        <v>-2.99</v>
      </c>
      <c r="D12" s="18"/>
      <c r="E12" s="18">
        <v>-2.99</v>
      </c>
      <c r="F12" s="142" t="s">
        <v>77</v>
      </c>
      <c r="G12" s="122"/>
      <c r="H12" s="123"/>
      <c r="I12" s="19" t="s">
        <v>78</v>
      </c>
      <c r="J12" s="20" t="s">
        <v>81</v>
      </c>
      <c r="K12" s="21" t="s">
        <v>80</v>
      </c>
      <c r="L12" s="21" t="s">
        <v>44</v>
      </c>
      <c r="N12" s="6" t="b">
        <f>OR(F12&lt;100,LEN(F12)=2)</f>
        <v>0</v>
      </c>
      <c r="O12" s="6" t="b">
        <f>OR(G12&lt;1000,LEN(G12)=3)</f>
        <v>1</v>
      </c>
      <c r="P12" s="6" t="b">
        <f>IF(H12&lt;1000,TRUE)</f>
        <v>1</v>
      </c>
      <c r="Q12" s="6" t="e">
        <f>OR(#REF!&lt;100000,LEN(#REF!)=5)</f>
        <v>#REF!</v>
      </c>
    </row>
    <row r="13" spans="1:24" s="6" customFormat="1" ht="20.100000000000001" customHeight="1" thickBot="1" x14ac:dyDescent="0.3">
      <c r="A13" s="113" t="s">
        <v>31</v>
      </c>
      <c r="B13" s="114"/>
      <c r="C13" s="40">
        <f>SUM(C11:C12)</f>
        <v>26.97</v>
      </c>
      <c r="D13" s="40">
        <f t="shared" ref="D13:E13" si="0">SUM(D11:D12)</f>
        <v>5.01</v>
      </c>
      <c r="E13" s="40">
        <f t="shared" si="0"/>
        <v>21.96</v>
      </c>
      <c r="F13" s="124"/>
      <c r="G13" s="125"/>
      <c r="H13" s="126"/>
      <c r="I13" s="36"/>
      <c r="J13" s="37"/>
      <c r="K13" s="38"/>
      <c r="L13" s="39"/>
    </row>
    <row r="16" spans="1:24" s="2" customFormat="1" ht="15.75" x14ac:dyDescent="0.25">
      <c r="B16" s="105" t="s">
        <v>69</v>
      </c>
      <c r="C16" s="106"/>
    </row>
    <row r="17" spans="2:3" s="2" customFormat="1" ht="15" x14ac:dyDescent="0.2">
      <c r="B17" s="30" t="s">
        <v>11</v>
      </c>
      <c r="C17" s="31" t="s">
        <v>12</v>
      </c>
    </row>
    <row r="18" spans="2:3" s="2" customFormat="1" ht="15" x14ac:dyDescent="0.2">
      <c r="B18" s="30" t="s">
        <v>13</v>
      </c>
      <c r="C18" s="31" t="s">
        <v>14</v>
      </c>
    </row>
    <row r="19" spans="2:3" s="2" customFormat="1" ht="15" x14ac:dyDescent="0.2">
      <c r="B19" s="30" t="s">
        <v>10</v>
      </c>
      <c r="C19" s="31" t="s">
        <v>70</v>
      </c>
    </row>
    <row r="20" spans="2:3" s="2" customFormat="1" ht="15" x14ac:dyDescent="0.2">
      <c r="B20" s="30" t="s">
        <v>21</v>
      </c>
      <c r="C20" s="31" t="s">
        <v>71</v>
      </c>
    </row>
    <row r="21" spans="2:3" s="2" customFormat="1" ht="15" x14ac:dyDescent="0.2">
      <c r="B21" s="3" t="s">
        <v>9</v>
      </c>
      <c r="C21" s="32" t="s">
        <v>16</v>
      </c>
    </row>
    <row r="24" spans="2:3" x14ac:dyDescent="0.2">
      <c r="B24" s="107"/>
      <c r="C24" s="107"/>
    </row>
  </sheetData>
  <mergeCells count="16">
    <mergeCell ref="B1:D1"/>
    <mergeCell ref="B2:D2"/>
    <mergeCell ref="A5:L5"/>
    <mergeCell ref="A7:A9"/>
    <mergeCell ref="F7:H7"/>
    <mergeCell ref="I7:I9"/>
    <mergeCell ref="J7:J9"/>
    <mergeCell ref="K7:K9"/>
    <mergeCell ref="L7:L9"/>
    <mergeCell ref="F8:H9"/>
    <mergeCell ref="F11:H11"/>
    <mergeCell ref="A13:B13"/>
    <mergeCell ref="F13:H13"/>
    <mergeCell ref="B16:C16"/>
    <mergeCell ref="B24:C24"/>
    <mergeCell ref="F12:H12"/>
  </mergeCells>
  <conditionalFormatting sqref="B1:D2">
    <cfRule type="expression" dxfId="272" priority="15" stopIfTrue="1">
      <formula>ISBLANK(B1)</formula>
    </cfRule>
  </conditionalFormatting>
  <conditionalFormatting sqref="C3">
    <cfRule type="expression" dxfId="271" priority="14" stopIfTrue="1">
      <formula>ISBLANK(C3)</formula>
    </cfRule>
  </conditionalFormatting>
  <conditionalFormatting sqref="E3">
    <cfRule type="expression" dxfId="270" priority="11" stopIfTrue="1">
      <formula>ISBLANK(E3)</formula>
    </cfRule>
  </conditionalFormatting>
  <conditionalFormatting sqref="J11:L12">
    <cfRule type="expression" dxfId="269" priority="3" stopIfTrue="1">
      <formula>AND(NOT(ISBLANK($C11)),ISBLANK(J11))</formula>
    </cfRule>
  </conditionalFormatting>
  <conditionalFormatting sqref="B11:B12">
    <cfRule type="expression" dxfId="268" priority="4" stopIfTrue="1">
      <formula>AND(NOT(ISBLANK(C11)),ISBLANK(B11))</formula>
    </cfRule>
  </conditionalFormatting>
  <conditionalFormatting sqref="A11:A12">
    <cfRule type="expression" dxfId="267" priority="5" stopIfTrue="1">
      <formula>AND(NOT(ISBLANK(C11)),ISBLANK(A11))</formula>
    </cfRule>
  </conditionalFormatting>
  <conditionalFormatting sqref="I11:I12">
    <cfRule type="expression" priority="1" stopIfTrue="1">
      <formula>AND(SUM($N11:$R11)&gt;0,NOT(ISBLANK(I11)))</formula>
    </cfRule>
    <cfRule type="expression" dxfId="266" priority="2" stopIfTrue="1">
      <formula>SUM($N11:$R11)&gt;0</formula>
    </cfRule>
  </conditionalFormatting>
  <dataValidations count="3">
    <dataValidation type="textLength" operator="lessThan" allowBlank="1" showInputMessage="1" showErrorMessage="1" sqref="B2:D2" xr:uid="{FD8FA211-ECC0-4385-8A98-D1A8E397FB1E}">
      <formula1>250</formula1>
    </dataValidation>
    <dataValidation type="date" allowBlank="1" showInputMessage="1" showErrorMessage="1" sqref="E3 C3" xr:uid="{F2AED194-255C-4E0F-95C1-58D28B7CF651}">
      <formula1>44938</formula1>
      <formula2>73031</formula2>
    </dataValidation>
    <dataValidation type="list" allowBlank="1" showInputMessage="1" showErrorMessage="1" sqref="B11:B12" xr:uid="{A302740D-9F0A-4436-B21E-8E5613533BAC}">
      <formula1>$B$17:$B$21</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77A7-1C55-44DA-B13D-FB2026CD8EF3}">
  <sheetPr>
    <pageSetUpPr fitToPage="1"/>
  </sheetPr>
  <dimension ref="A1:X25"/>
  <sheetViews>
    <sheetView topLeftCell="B3" zoomScale="90" workbookViewId="0">
      <selection activeCell="F11" sqref="F11:G1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154</v>
      </c>
      <c r="C2" s="109"/>
      <c r="D2" s="109"/>
      <c r="E2" s="7"/>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44979</v>
      </c>
      <c r="B11" s="17" t="s">
        <v>10</v>
      </c>
      <c r="C11" s="18">
        <v>564.29</v>
      </c>
      <c r="D11" s="18">
        <v>94.05</v>
      </c>
      <c r="E11" s="18">
        <v>470.24</v>
      </c>
      <c r="F11" s="42">
        <v>260</v>
      </c>
      <c r="G11" s="43">
        <v>4014</v>
      </c>
      <c r="H11" s="44"/>
      <c r="I11" s="68" t="s">
        <v>154</v>
      </c>
      <c r="J11" s="69" t="s">
        <v>155</v>
      </c>
      <c r="K11" s="70" t="s">
        <v>156</v>
      </c>
      <c r="L11" s="70"/>
      <c r="N11" s="6" t="b">
        <f>OR(F11&lt;100,LEN(F11)=2)</f>
        <v>0</v>
      </c>
      <c r="O11" s="6" t="b">
        <f>OR(G11&lt;1000,LEN(G11)=3)</f>
        <v>0</v>
      </c>
      <c r="P11" s="6" t="b">
        <f>IF(H11&lt;1000,TRUE)</f>
        <v>1</v>
      </c>
      <c r="Q11" s="6" t="e">
        <f>OR(#REF!&lt;100000,LEN(#REF!)=5)</f>
        <v>#REF!</v>
      </c>
    </row>
    <row r="12" spans="1:24" s="6" customFormat="1" ht="20.100000000000001" customHeight="1" x14ac:dyDescent="0.3">
      <c r="A12" s="16">
        <v>44994</v>
      </c>
      <c r="B12" s="17" t="s">
        <v>10</v>
      </c>
      <c r="C12" s="18">
        <v>151.54</v>
      </c>
      <c r="D12" s="18">
        <v>25.54</v>
      </c>
      <c r="E12" s="18">
        <v>126.3</v>
      </c>
      <c r="F12" s="42">
        <v>260</v>
      </c>
      <c r="G12" s="43">
        <v>4014</v>
      </c>
      <c r="H12" s="44"/>
      <c r="I12" s="68" t="s">
        <v>154</v>
      </c>
      <c r="J12" s="69" t="s">
        <v>157</v>
      </c>
      <c r="K12" s="70" t="s">
        <v>158</v>
      </c>
      <c r="L12" s="70"/>
    </row>
    <row r="13" spans="1:24" s="6" customFormat="1" ht="20.100000000000001" customHeight="1" x14ac:dyDescent="0.3">
      <c r="A13" s="16">
        <v>44994</v>
      </c>
      <c r="B13" s="17" t="s">
        <v>10</v>
      </c>
      <c r="C13" s="18">
        <v>195.29</v>
      </c>
      <c r="D13" s="18">
        <v>32.54</v>
      </c>
      <c r="E13" s="18">
        <v>162.75</v>
      </c>
      <c r="F13" s="42">
        <v>260</v>
      </c>
      <c r="G13" s="43">
        <v>4014</v>
      </c>
      <c r="H13" s="44"/>
      <c r="I13" s="68" t="s">
        <v>154</v>
      </c>
      <c r="J13" s="69" t="s">
        <v>159</v>
      </c>
      <c r="K13" s="70" t="s">
        <v>160</v>
      </c>
      <c r="L13" s="70"/>
    </row>
    <row r="14" spans="1:24" s="6" customFormat="1" ht="20.100000000000001" customHeight="1" thickBot="1" x14ac:dyDescent="0.3">
      <c r="A14" s="113" t="s">
        <v>31</v>
      </c>
      <c r="B14" s="114"/>
      <c r="C14" s="40">
        <f>SUM(C11:C13)</f>
        <v>911.11999999999989</v>
      </c>
      <c r="D14" s="40">
        <f>SUM(D11:D13)</f>
        <v>152.13</v>
      </c>
      <c r="E14" s="40">
        <f>SUM(E11:E13)</f>
        <v>759.29</v>
      </c>
      <c r="F14" s="124"/>
      <c r="G14" s="125"/>
      <c r="H14" s="126"/>
      <c r="I14" s="36"/>
      <c r="J14" s="37"/>
      <c r="K14" s="38"/>
      <c r="L14" s="39"/>
    </row>
    <row r="17" spans="2:3" s="2" customFormat="1" ht="15.75" x14ac:dyDescent="0.25">
      <c r="B17" s="105" t="s">
        <v>69</v>
      </c>
      <c r="C17" s="106"/>
    </row>
    <row r="18" spans="2:3" s="2" customFormat="1" ht="15" x14ac:dyDescent="0.2">
      <c r="B18" s="30" t="s">
        <v>11</v>
      </c>
      <c r="C18" s="31" t="s">
        <v>12</v>
      </c>
    </row>
    <row r="19" spans="2:3" s="2" customFormat="1" ht="15" x14ac:dyDescent="0.2">
      <c r="B19" s="30" t="s">
        <v>13</v>
      </c>
      <c r="C19" s="31" t="s">
        <v>14</v>
      </c>
    </row>
    <row r="20" spans="2:3" s="2" customFormat="1" ht="15" x14ac:dyDescent="0.2">
      <c r="B20" s="30" t="s">
        <v>10</v>
      </c>
      <c r="C20" s="31" t="s">
        <v>70</v>
      </c>
    </row>
    <row r="21" spans="2:3" s="2" customFormat="1" ht="15" x14ac:dyDescent="0.2">
      <c r="B21" s="30" t="s">
        <v>21</v>
      </c>
      <c r="C21" s="31" t="s">
        <v>71</v>
      </c>
    </row>
    <row r="22" spans="2:3" s="2" customFormat="1" ht="15" x14ac:dyDescent="0.2">
      <c r="B22" s="3" t="s">
        <v>9</v>
      </c>
      <c r="C22" s="32" t="s">
        <v>16</v>
      </c>
    </row>
    <row r="25" spans="2:3" x14ac:dyDescent="0.2">
      <c r="B25" s="107"/>
      <c r="C25" s="107"/>
    </row>
  </sheetData>
  <mergeCells count="14">
    <mergeCell ref="A14:B14"/>
    <mergeCell ref="F14:H14"/>
    <mergeCell ref="B17:C17"/>
    <mergeCell ref="B25:C25"/>
    <mergeCell ref="B1:D1"/>
    <mergeCell ref="B2:D2"/>
    <mergeCell ref="A5:L5"/>
    <mergeCell ref="A7:A9"/>
    <mergeCell ref="F7:H7"/>
    <mergeCell ref="I7:I9"/>
    <mergeCell ref="J7:J9"/>
    <mergeCell ref="K7:K9"/>
    <mergeCell ref="L7:L9"/>
    <mergeCell ref="F8:H9"/>
  </mergeCells>
  <conditionalFormatting sqref="B1:D2">
    <cfRule type="expression" dxfId="265" priority="9" stopIfTrue="1">
      <formula>ISBLANK(B1)</formula>
    </cfRule>
  </conditionalFormatting>
  <conditionalFormatting sqref="J11:L13">
    <cfRule type="expression" dxfId="264" priority="10" stopIfTrue="1">
      <formula>AND(NOT(ISBLANK($C11)),ISBLANK(J11))</formula>
    </cfRule>
  </conditionalFormatting>
  <conditionalFormatting sqref="B11:B13">
    <cfRule type="expression" dxfId="263" priority="11" stopIfTrue="1">
      <formula>AND(NOT(ISBLANK(C11)),ISBLANK(B11))</formula>
    </cfRule>
  </conditionalFormatting>
  <conditionalFormatting sqref="A11:A13">
    <cfRule type="expression" dxfId="262" priority="12" stopIfTrue="1">
      <formula>AND(NOT(ISBLANK(C11)),ISBLANK(A11))</formula>
    </cfRule>
  </conditionalFormatting>
  <conditionalFormatting sqref="C3">
    <cfRule type="expression" dxfId="261" priority="8" stopIfTrue="1">
      <formula>ISBLANK(C3)</formula>
    </cfRule>
  </conditionalFormatting>
  <conditionalFormatting sqref="I11:I13">
    <cfRule type="expression" priority="5" stopIfTrue="1">
      <formula>AND(SUM($N11:$R11)&gt;0,NOT(ISBLANK(I11)))</formula>
    </cfRule>
    <cfRule type="expression" dxfId="260" priority="6" stopIfTrue="1">
      <formula>SUM($N11:$R11)&gt;0</formula>
    </cfRule>
  </conditionalFormatting>
  <conditionalFormatting sqref="E3">
    <cfRule type="expression" dxfId="259" priority="1" stopIfTrue="1">
      <formula>ISBLANK(E3)</formula>
    </cfRule>
  </conditionalFormatting>
  <dataValidations count="3">
    <dataValidation type="textLength" operator="lessThan" allowBlank="1" showInputMessage="1" showErrorMessage="1" sqref="B2:D2" xr:uid="{D213DADA-28A0-4D45-A6C1-7677CA92C73B}">
      <formula1>250</formula1>
    </dataValidation>
    <dataValidation type="date" allowBlank="1" showInputMessage="1" showErrorMessage="1" sqref="E3 C3" xr:uid="{60E1E522-E7C3-452B-ABB4-791470AC1C1B}">
      <formula1>44938</formula1>
      <formula2>73031</formula2>
    </dataValidation>
    <dataValidation type="list" allowBlank="1" showInputMessage="1" showErrorMessage="1" sqref="B11:B13" xr:uid="{296FE8FA-FC44-4FF9-9267-2FB362657811}">
      <formula1>$B$18:$B$22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D3F04-5C66-4CA7-81D1-D8D1D899776C}">
  <sheetPr>
    <pageSetUpPr fitToPage="1"/>
  </sheetPr>
  <dimension ref="A1:X26"/>
  <sheetViews>
    <sheetView zoomScale="90" workbookViewId="0">
      <selection activeCell="E3" sqref="E3"/>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20</v>
      </c>
      <c r="C2" s="109"/>
      <c r="D2" s="109"/>
      <c r="E2" s="7" t="s">
        <v>82</v>
      </c>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44977</v>
      </c>
      <c r="B11" s="17" t="s">
        <v>10</v>
      </c>
      <c r="C11" s="18">
        <v>82.8</v>
      </c>
      <c r="D11" s="18">
        <v>13.8</v>
      </c>
      <c r="E11" s="18">
        <v>69</v>
      </c>
      <c r="F11" s="42">
        <v>570</v>
      </c>
      <c r="G11" s="43">
        <v>2001</v>
      </c>
      <c r="H11" s="44"/>
      <c r="I11" s="19" t="s">
        <v>82</v>
      </c>
      <c r="J11" s="20" t="s">
        <v>83</v>
      </c>
      <c r="K11" s="21" t="s">
        <v>84</v>
      </c>
      <c r="L11" s="21" t="s">
        <v>66</v>
      </c>
    </row>
    <row r="12" spans="1:24" s="6" customFormat="1" ht="20.100000000000001" customHeight="1" x14ac:dyDescent="0.3">
      <c r="A12" s="16">
        <v>45007</v>
      </c>
      <c r="B12" s="17" t="s">
        <v>13</v>
      </c>
      <c r="C12" s="18">
        <v>290</v>
      </c>
      <c r="D12" s="18">
        <v>0</v>
      </c>
      <c r="E12" s="18">
        <v>290</v>
      </c>
      <c r="F12" s="42">
        <v>205</v>
      </c>
      <c r="G12" s="43">
        <v>3001</v>
      </c>
      <c r="H12" s="44"/>
      <c r="I12" s="19" t="s">
        <v>85</v>
      </c>
      <c r="J12" s="20" t="s">
        <v>86</v>
      </c>
      <c r="K12" s="21" t="s">
        <v>87</v>
      </c>
      <c r="L12" s="21" t="s">
        <v>58</v>
      </c>
    </row>
    <row r="13" spans="1:24" s="6" customFormat="1" ht="20.100000000000001" customHeight="1" x14ac:dyDescent="0.3">
      <c r="A13" s="16">
        <v>45007</v>
      </c>
      <c r="B13" s="17" t="s">
        <v>13</v>
      </c>
      <c r="C13" s="18">
        <v>2.5</v>
      </c>
      <c r="D13" s="18">
        <v>0</v>
      </c>
      <c r="E13" s="18">
        <v>2.5</v>
      </c>
      <c r="F13" s="42">
        <v>205</v>
      </c>
      <c r="G13" s="43">
        <v>3001</v>
      </c>
      <c r="H13" s="44"/>
      <c r="I13" s="19" t="s">
        <v>85</v>
      </c>
      <c r="J13" s="20" t="s">
        <v>88</v>
      </c>
      <c r="K13" s="21" t="s">
        <v>87</v>
      </c>
      <c r="L13" s="21" t="s">
        <v>58</v>
      </c>
    </row>
    <row r="14" spans="1:24" s="6" customFormat="1" ht="20.100000000000001" customHeight="1" x14ac:dyDescent="0.3">
      <c r="A14" s="16">
        <v>44988</v>
      </c>
      <c r="B14" s="17" t="s">
        <v>10</v>
      </c>
      <c r="C14" s="18">
        <v>417.53</v>
      </c>
      <c r="D14" s="18">
        <v>69.59</v>
      </c>
      <c r="E14" s="18">
        <v>347.94</v>
      </c>
      <c r="F14" s="42">
        <v>570</v>
      </c>
      <c r="G14" s="43">
        <v>2001</v>
      </c>
      <c r="H14" s="44"/>
      <c r="I14" s="19" t="s">
        <v>82</v>
      </c>
      <c r="J14" s="20" t="s">
        <v>89</v>
      </c>
      <c r="K14" s="21" t="s">
        <v>84</v>
      </c>
      <c r="L14" s="21" t="s">
        <v>57</v>
      </c>
    </row>
    <row r="15" spans="1:24" s="6" customFormat="1" ht="20.100000000000001" customHeight="1" thickBot="1" x14ac:dyDescent="0.3">
      <c r="A15" s="113" t="s">
        <v>31</v>
      </c>
      <c r="B15" s="114"/>
      <c r="C15" s="40">
        <f>SUM(C11:C14)</f>
        <v>792.82999999999993</v>
      </c>
      <c r="D15" s="40">
        <f>SUM(D11:D14)</f>
        <v>83.39</v>
      </c>
      <c r="E15" s="40">
        <f>SUM(E11:E14)</f>
        <v>709.44</v>
      </c>
      <c r="F15" s="124"/>
      <c r="G15" s="125"/>
      <c r="H15" s="126"/>
      <c r="I15" s="36"/>
      <c r="J15" s="37"/>
      <c r="K15" s="38"/>
      <c r="L15" s="39"/>
    </row>
    <row r="18" spans="2:3" s="2" customFormat="1" ht="15.75" x14ac:dyDescent="0.25">
      <c r="B18" s="105" t="s">
        <v>69</v>
      </c>
      <c r="C18" s="106"/>
    </row>
    <row r="19" spans="2:3" s="2" customFormat="1" ht="15" x14ac:dyDescent="0.2">
      <c r="B19" s="30" t="s">
        <v>11</v>
      </c>
      <c r="C19" s="31" t="s">
        <v>12</v>
      </c>
    </row>
    <row r="20" spans="2:3" s="2" customFormat="1" ht="15" x14ac:dyDescent="0.2">
      <c r="B20" s="30" t="s">
        <v>13</v>
      </c>
      <c r="C20" s="31" t="s">
        <v>14</v>
      </c>
    </row>
    <row r="21" spans="2:3" s="2" customFormat="1" ht="15" x14ac:dyDescent="0.2">
      <c r="B21" s="30" t="s">
        <v>10</v>
      </c>
      <c r="C21" s="31" t="s">
        <v>70</v>
      </c>
    </row>
    <row r="22" spans="2:3" s="2" customFormat="1" ht="15" x14ac:dyDescent="0.2">
      <c r="B22" s="30" t="s">
        <v>21</v>
      </c>
      <c r="C22" s="31" t="s">
        <v>71</v>
      </c>
    </row>
    <row r="23" spans="2:3" s="2" customFormat="1" ht="15" x14ac:dyDescent="0.2">
      <c r="B23" s="3" t="s">
        <v>9</v>
      </c>
      <c r="C23" s="32" t="s">
        <v>16</v>
      </c>
    </row>
    <row r="26" spans="2:3" x14ac:dyDescent="0.2">
      <c r="B26" s="107"/>
      <c r="C26" s="107"/>
    </row>
  </sheetData>
  <mergeCells count="14">
    <mergeCell ref="A15:B15"/>
    <mergeCell ref="F15:H15"/>
    <mergeCell ref="B18:C18"/>
    <mergeCell ref="B26:C26"/>
    <mergeCell ref="B1:D1"/>
    <mergeCell ref="B2:D2"/>
    <mergeCell ref="A5:L5"/>
    <mergeCell ref="A7:A9"/>
    <mergeCell ref="F7:H7"/>
    <mergeCell ref="I7:I9"/>
    <mergeCell ref="J7:J9"/>
    <mergeCell ref="K7:K9"/>
    <mergeCell ref="L7:L9"/>
    <mergeCell ref="F8:H9"/>
  </mergeCells>
  <conditionalFormatting sqref="B1:D2">
    <cfRule type="expression" dxfId="258" priority="5" stopIfTrue="1">
      <formula>ISBLANK(B1)</formula>
    </cfRule>
  </conditionalFormatting>
  <conditionalFormatting sqref="J11:L14">
    <cfRule type="expression" dxfId="257" priority="6" stopIfTrue="1">
      <formula>AND(NOT(ISBLANK($C11)),ISBLANK(J11))</formula>
    </cfRule>
  </conditionalFormatting>
  <conditionalFormatting sqref="B11:B14">
    <cfRule type="expression" dxfId="256" priority="7" stopIfTrue="1">
      <formula>AND(NOT(ISBLANK(C11)),ISBLANK(B11))</formula>
    </cfRule>
  </conditionalFormatting>
  <conditionalFormatting sqref="A11:A14">
    <cfRule type="expression" dxfId="255" priority="8" stopIfTrue="1">
      <formula>AND(NOT(ISBLANK(C11)),ISBLANK(A11))</formula>
    </cfRule>
  </conditionalFormatting>
  <conditionalFormatting sqref="C3">
    <cfRule type="expression" dxfId="254" priority="4" stopIfTrue="1">
      <formula>ISBLANK(C3)</formula>
    </cfRule>
  </conditionalFormatting>
  <conditionalFormatting sqref="I11:I14">
    <cfRule type="expression" priority="2" stopIfTrue="1">
      <formula>AND(SUM($N11:$R11)&gt;0,NOT(ISBLANK(I11)))</formula>
    </cfRule>
    <cfRule type="expression" dxfId="253" priority="3" stopIfTrue="1">
      <formula>SUM($N11:$R11)&gt;0</formula>
    </cfRule>
  </conditionalFormatting>
  <conditionalFormatting sqref="E3">
    <cfRule type="expression" dxfId="252" priority="1" stopIfTrue="1">
      <formula>ISBLANK(E3)</formula>
    </cfRule>
  </conditionalFormatting>
  <dataValidations count="3">
    <dataValidation type="list" allowBlank="1" showInputMessage="1" showErrorMessage="1" sqref="B11:B14" xr:uid="{3C7CF3BB-A522-4715-9BCF-D97FD057AFF4}">
      <formula1>$B$19:$B$23</formula1>
    </dataValidation>
    <dataValidation type="textLength" operator="lessThan" allowBlank="1" showInputMessage="1" showErrorMessage="1" sqref="B2:D2" xr:uid="{2C8A5EA6-7A33-4653-A1FD-47D9BE5C6199}">
      <formula1>250</formula1>
    </dataValidation>
    <dataValidation type="date" allowBlank="1" showInputMessage="1" showErrorMessage="1" sqref="E3 C3" xr:uid="{456427EE-C000-4C94-8431-32D9FC02A0DD}">
      <formula1>44938</formula1>
      <formula2>73031</formula2>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947C-E784-4B5F-AE4A-D408B323DA78}">
  <sheetPr>
    <pageSetUpPr fitToPage="1"/>
  </sheetPr>
  <dimension ref="A1:X24"/>
  <sheetViews>
    <sheetView zoomScale="90" workbookViewId="0">
      <selection activeCell="J11" sqref="J11"/>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42.140625" customWidth="1"/>
    <col min="10" max="10" width="67.140625"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135</v>
      </c>
      <c r="C2" s="109"/>
      <c r="D2" s="109"/>
      <c r="E2" s="7"/>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6" customFormat="1" ht="20.100000000000001" customHeight="1" x14ac:dyDescent="0.3">
      <c r="A11" s="16">
        <v>44977</v>
      </c>
      <c r="B11" s="17" t="s">
        <v>9</v>
      </c>
      <c r="C11" s="18">
        <v>52.82</v>
      </c>
      <c r="D11" s="18"/>
      <c r="E11" s="18">
        <v>52.82</v>
      </c>
      <c r="F11" s="55">
        <v>376</v>
      </c>
      <c r="G11" s="56">
        <v>4020</v>
      </c>
      <c r="H11" s="57"/>
      <c r="I11" s="19" t="s">
        <v>132</v>
      </c>
      <c r="J11" s="20" t="s">
        <v>133</v>
      </c>
      <c r="K11" s="21" t="s">
        <v>134</v>
      </c>
      <c r="L11" s="21" t="s">
        <v>38</v>
      </c>
      <c r="N11" s="6" t="b">
        <f>OR(F11&lt;100,LEN(F11)=2)</f>
        <v>0</v>
      </c>
      <c r="O11" s="6" t="b">
        <f>OR(G11&lt;1000,LEN(G11)=3)</f>
        <v>0</v>
      </c>
      <c r="P11" s="6" t="b">
        <f>IF(H11&lt;1000,TRUE)</f>
        <v>1</v>
      </c>
      <c r="Q11" s="6" t="e">
        <f>OR(#REF!&lt;100000,LEN(#REF!)=5)</f>
        <v>#REF!</v>
      </c>
    </row>
    <row r="12" spans="1:24" s="6" customFormat="1" ht="20.100000000000001" customHeight="1" x14ac:dyDescent="0.3">
      <c r="A12" s="16"/>
      <c r="B12" s="17"/>
      <c r="C12" s="18"/>
      <c r="D12" s="18"/>
      <c r="E12" s="18"/>
      <c r="G12" s="42"/>
      <c r="H12" s="44"/>
      <c r="I12" s="19"/>
      <c r="J12" s="20"/>
      <c r="K12" s="21"/>
      <c r="L12" s="21"/>
    </row>
    <row r="13" spans="1:24" s="6" customFormat="1" ht="20.100000000000001" customHeight="1" thickBot="1" x14ac:dyDescent="0.3">
      <c r="A13" s="113" t="s">
        <v>31</v>
      </c>
      <c r="B13" s="114"/>
      <c r="C13" s="40">
        <f>SUM(C11:C12)</f>
        <v>52.82</v>
      </c>
      <c r="D13" s="40">
        <f>SUM(D11:D12)</f>
        <v>0</v>
      </c>
      <c r="E13" s="40">
        <f>SUM(E11:E12)</f>
        <v>52.82</v>
      </c>
      <c r="F13" s="124"/>
      <c r="G13" s="125"/>
      <c r="H13" s="126"/>
      <c r="I13" s="36"/>
      <c r="J13" s="37"/>
      <c r="K13" s="38"/>
      <c r="L13" s="39"/>
    </row>
    <row r="16" spans="1:24" s="2" customFormat="1" ht="15.75" x14ac:dyDescent="0.25">
      <c r="B16" s="105" t="s">
        <v>69</v>
      </c>
      <c r="C16" s="106"/>
    </row>
    <row r="17" spans="2:3" s="2" customFormat="1" ht="15" x14ac:dyDescent="0.2">
      <c r="B17" s="30" t="s">
        <v>11</v>
      </c>
      <c r="C17" s="31" t="s">
        <v>12</v>
      </c>
    </row>
    <row r="18" spans="2:3" s="2" customFormat="1" ht="15" x14ac:dyDescent="0.2">
      <c r="B18" s="30" t="s">
        <v>13</v>
      </c>
      <c r="C18" s="31" t="s">
        <v>14</v>
      </c>
    </row>
    <row r="19" spans="2:3" s="2" customFormat="1" ht="15" x14ac:dyDescent="0.2">
      <c r="B19" s="30" t="s">
        <v>10</v>
      </c>
      <c r="C19" s="31" t="s">
        <v>70</v>
      </c>
    </row>
    <row r="20" spans="2:3" s="2" customFormat="1" ht="15" x14ac:dyDescent="0.2">
      <c r="B20" s="30" t="s">
        <v>21</v>
      </c>
      <c r="C20" s="31" t="s">
        <v>71</v>
      </c>
    </row>
    <row r="21" spans="2:3" s="2" customFormat="1" ht="15" x14ac:dyDescent="0.2">
      <c r="B21" s="3" t="s">
        <v>9</v>
      </c>
      <c r="C21" s="32" t="s">
        <v>16</v>
      </c>
    </row>
    <row r="24" spans="2:3" x14ac:dyDescent="0.2">
      <c r="B24" s="107"/>
      <c r="C24" s="107"/>
    </row>
  </sheetData>
  <mergeCells count="14">
    <mergeCell ref="A13:B13"/>
    <mergeCell ref="F13:H13"/>
    <mergeCell ref="B16:C16"/>
    <mergeCell ref="B24:C24"/>
    <mergeCell ref="B1:D1"/>
    <mergeCell ref="B2:D2"/>
    <mergeCell ref="A5:L5"/>
    <mergeCell ref="A7:A9"/>
    <mergeCell ref="F7:H7"/>
    <mergeCell ref="I7:I9"/>
    <mergeCell ref="J7:J9"/>
    <mergeCell ref="K7:K9"/>
    <mergeCell ref="L7:L9"/>
    <mergeCell ref="F8:H9"/>
  </mergeCells>
  <conditionalFormatting sqref="B1:D2">
    <cfRule type="expression" dxfId="251" priority="5" stopIfTrue="1">
      <formula>ISBLANK(B1)</formula>
    </cfRule>
  </conditionalFormatting>
  <conditionalFormatting sqref="J11:L12">
    <cfRule type="expression" dxfId="250" priority="6" stopIfTrue="1">
      <formula>AND(NOT(ISBLANK($C11)),ISBLANK(J11))</formula>
    </cfRule>
  </conditionalFormatting>
  <conditionalFormatting sqref="B11:B12">
    <cfRule type="expression" dxfId="249" priority="7" stopIfTrue="1">
      <formula>AND(NOT(ISBLANK(C11)),ISBLANK(B11))</formula>
    </cfRule>
  </conditionalFormatting>
  <conditionalFormatting sqref="A11:A12">
    <cfRule type="expression" dxfId="248" priority="8" stopIfTrue="1">
      <formula>AND(NOT(ISBLANK(C11)),ISBLANK(A11))</formula>
    </cfRule>
  </conditionalFormatting>
  <conditionalFormatting sqref="C3">
    <cfRule type="expression" dxfId="247" priority="4" stopIfTrue="1">
      <formula>ISBLANK(C3)</formula>
    </cfRule>
  </conditionalFormatting>
  <conditionalFormatting sqref="I11:I12">
    <cfRule type="expression" priority="2" stopIfTrue="1">
      <formula>AND(SUM($N11:$R11)&gt;0,NOT(ISBLANK(I11)))</formula>
    </cfRule>
    <cfRule type="expression" dxfId="246" priority="3" stopIfTrue="1">
      <formula>SUM($N11:$R11)&gt;0</formula>
    </cfRule>
  </conditionalFormatting>
  <conditionalFormatting sqref="E3">
    <cfRule type="expression" dxfId="245" priority="1" stopIfTrue="1">
      <formula>ISBLANK(E3)</formula>
    </cfRule>
  </conditionalFormatting>
  <dataValidations count="3">
    <dataValidation type="textLength" operator="lessThan" allowBlank="1" showInputMessage="1" showErrorMessage="1" sqref="B2:D2" xr:uid="{B13DC39B-9ADE-47DA-865F-DCDEA07B1E8E}">
      <formula1>250</formula1>
    </dataValidation>
    <dataValidation type="date" allowBlank="1" showInputMessage="1" showErrorMessage="1" sqref="E3 C3" xr:uid="{C9024228-839E-4751-931E-BDB8F702538C}">
      <formula1>44938</formula1>
      <formula2>73031</formula2>
    </dataValidation>
    <dataValidation type="list" allowBlank="1" showInputMessage="1" showErrorMessage="1" sqref="B11:B12" xr:uid="{B6E81BDC-54E7-49BE-B500-A9038A1E47A4}">
      <formula1>$B$17:$B$21</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AE20-B95A-4A0E-91B1-A1A365B81E4C}">
  <dimension ref="A1:X25"/>
  <sheetViews>
    <sheetView workbookViewId="0">
      <selection activeCell="E14" sqref="D14:E1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18" x14ac:dyDescent="0.25">
      <c r="A1" s="23" t="s">
        <v>24</v>
      </c>
      <c r="B1" s="108" t="s">
        <v>19</v>
      </c>
      <c r="C1" s="109"/>
      <c r="D1" s="109"/>
      <c r="E1" s="4"/>
      <c r="F1" s="4"/>
      <c r="G1" s="4"/>
      <c r="H1" s="4"/>
      <c r="I1" s="4"/>
      <c r="J1" s="5"/>
      <c r="K1" s="5"/>
      <c r="L1" s="5"/>
    </row>
    <row r="2" spans="1:24" s="6" customFormat="1" ht="18" x14ac:dyDescent="0.25">
      <c r="A2" s="24" t="s">
        <v>25</v>
      </c>
      <c r="B2" s="108" t="s">
        <v>168</v>
      </c>
      <c r="C2" s="109"/>
      <c r="D2" s="109"/>
      <c r="E2" s="7"/>
      <c r="F2" s="7"/>
      <c r="G2" s="7"/>
      <c r="H2" s="7"/>
      <c r="I2" s="7"/>
    </row>
    <row r="3" spans="1:24" s="6" customFormat="1" ht="36" x14ac:dyDescent="0.25">
      <c r="A3" s="33" t="s">
        <v>23</v>
      </c>
      <c r="B3" s="34" t="s">
        <v>0</v>
      </c>
      <c r="C3" s="35">
        <v>44969</v>
      </c>
      <c r="D3" s="34" t="s">
        <v>1</v>
      </c>
      <c r="E3" s="35">
        <v>44996</v>
      </c>
      <c r="F3" s="8"/>
    </row>
    <row r="4" spans="1:24" s="6" customFormat="1" ht="18.75" thickBot="1" x14ac:dyDescent="0.3">
      <c r="A4" s="22"/>
      <c r="B4" s="22"/>
      <c r="C4" s="22"/>
      <c r="D4" s="22"/>
      <c r="E4" s="22"/>
      <c r="F4" s="25"/>
      <c r="G4" s="25"/>
      <c r="H4" s="25"/>
      <c r="I4" s="22"/>
      <c r="J4" s="22"/>
      <c r="K4" s="22"/>
    </row>
    <row r="5" spans="1:24" s="6" customFormat="1" ht="18.75" thickBot="1" x14ac:dyDescent="0.3">
      <c r="A5" s="127" t="s">
        <v>30</v>
      </c>
      <c r="B5" s="128"/>
      <c r="C5" s="128"/>
      <c r="D5" s="128"/>
      <c r="E5" s="128"/>
      <c r="F5" s="128"/>
      <c r="G5" s="128"/>
      <c r="H5" s="128"/>
      <c r="I5" s="128"/>
      <c r="J5" s="128"/>
      <c r="K5" s="128"/>
      <c r="L5" s="129"/>
    </row>
    <row r="6" spans="1:24" s="6" customFormat="1" ht="18"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18" x14ac:dyDescent="0.25">
      <c r="A9" s="132"/>
      <c r="B9" s="12"/>
      <c r="C9" s="12" t="s">
        <v>8</v>
      </c>
      <c r="D9" s="12" t="s">
        <v>8</v>
      </c>
      <c r="E9" s="12" t="s">
        <v>8</v>
      </c>
      <c r="F9" s="118"/>
      <c r="G9" s="119"/>
      <c r="H9" s="120"/>
      <c r="I9" s="135"/>
      <c r="J9" s="135"/>
      <c r="K9" s="138"/>
      <c r="L9" s="141"/>
    </row>
    <row r="10" spans="1:24" s="6" customFormat="1" ht="18.75" x14ac:dyDescent="0.3">
      <c r="A10" s="62">
        <v>44970</v>
      </c>
      <c r="B10" s="17" t="s">
        <v>10</v>
      </c>
      <c r="C10" s="18">
        <v>34.1</v>
      </c>
      <c r="D10" s="18">
        <v>5.68</v>
      </c>
      <c r="E10" s="18">
        <v>28.42</v>
      </c>
      <c r="F10" s="71">
        <v>517</v>
      </c>
      <c r="G10" s="72">
        <v>2001</v>
      </c>
      <c r="H10" s="73"/>
      <c r="I10" s="68" t="s">
        <v>161</v>
      </c>
      <c r="J10" s="69" t="s">
        <v>162</v>
      </c>
      <c r="K10" s="70" t="s">
        <v>163</v>
      </c>
      <c r="L10" s="70" t="s">
        <v>66</v>
      </c>
      <c r="N10" s="6" t="b">
        <f>OR(F10&lt;100,LEN(F10)=2)</f>
        <v>0</v>
      </c>
      <c r="O10" s="6" t="b">
        <f>OR(G10&lt;1000,LEN(G10)=3)</f>
        <v>0</v>
      </c>
      <c r="P10" s="6" t="b">
        <f>IF(H10&lt;1000,TRUE)</f>
        <v>1</v>
      </c>
      <c r="Q10" s="6" t="e">
        <f>OR(#REF!&lt;100000,LEN(#REF!)=5)</f>
        <v>#REF!</v>
      </c>
    </row>
    <row r="11" spans="1:24" s="6" customFormat="1" ht="18.75" x14ac:dyDescent="0.3">
      <c r="A11" s="62">
        <v>44972</v>
      </c>
      <c r="B11" s="17" t="s">
        <v>10</v>
      </c>
      <c r="C11" s="18">
        <v>529.99</v>
      </c>
      <c r="D11" s="18">
        <v>88.33</v>
      </c>
      <c r="E11" s="18">
        <v>441.66</v>
      </c>
      <c r="F11" s="42">
        <v>512</v>
      </c>
      <c r="G11" s="43">
        <v>4001</v>
      </c>
      <c r="H11" s="44">
        <v>51204</v>
      </c>
      <c r="I11" s="68" t="s">
        <v>161</v>
      </c>
      <c r="J11" s="69" t="s">
        <v>164</v>
      </c>
      <c r="K11" s="70" t="s">
        <v>160</v>
      </c>
      <c r="L11" s="70" t="s">
        <v>35</v>
      </c>
    </row>
    <row r="12" spans="1:24" s="6" customFormat="1" ht="18.75" x14ac:dyDescent="0.3">
      <c r="A12" s="62">
        <v>44979</v>
      </c>
      <c r="B12" s="17" t="s">
        <v>13</v>
      </c>
      <c r="C12" s="18">
        <v>-150</v>
      </c>
      <c r="D12" s="18">
        <v>0</v>
      </c>
      <c r="E12" s="18">
        <v>-150</v>
      </c>
      <c r="F12" s="55">
        <v>516</v>
      </c>
      <c r="G12" s="43">
        <v>2215</v>
      </c>
      <c r="H12" s="44"/>
      <c r="I12" s="68" t="s">
        <v>161</v>
      </c>
      <c r="J12" s="69" t="s">
        <v>165</v>
      </c>
      <c r="K12" s="70" t="s">
        <v>166</v>
      </c>
      <c r="L12" s="70" t="s">
        <v>66</v>
      </c>
    </row>
    <row r="13" spans="1:24" s="6" customFormat="1" ht="18.75" x14ac:dyDescent="0.3">
      <c r="A13" s="62">
        <v>44979</v>
      </c>
      <c r="B13" s="17" t="s">
        <v>13</v>
      </c>
      <c r="C13" s="18">
        <v>385.62</v>
      </c>
      <c r="D13" s="18">
        <v>0</v>
      </c>
      <c r="E13" s="18">
        <v>385.62</v>
      </c>
      <c r="F13" s="55">
        <v>516</v>
      </c>
      <c r="G13" s="43">
        <v>2215</v>
      </c>
      <c r="H13" s="44"/>
      <c r="I13" s="68" t="s">
        <v>161</v>
      </c>
      <c r="J13" s="69" t="s">
        <v>167</v>
      </c>
      <c r="K13" s="70" t="s">
        <v>166</v>
      </c>
      <c r="L13" s="70" t="s">
        <v>66</v>
      </c>
    </row>
    <row r="14" spans="1:24" s="6" customFormat="1" ht="18.75" thickBot="1" x14ac:dyDescent="0.3">
      <c r="A14" s="113" t="s">
        <v>31</v>
      </c>
      <c r="B14" s="114"/>
      <c r="C14" s="40">
        <f>SUM(C10:C13)</f>
        <v>799.71</v>
      </c>
      <c r="D14" s="40">
        <f>SUM(D10:D13)</f>
        <v>94.009999999999991</v>
      </c>
      <c r="E14" s="40">
        <f>SUM(E10:E13)</f>
        <v>705.7</v>
      </c>
      <c r="F14" s="124"/>
      <c r="G14" s="125"/>
      <c r="H14" s="126"/>
      <c r="I14" s="36"/>
      <c r="J14" s="37"/>
      <c r="K14" s="38"/>
      <c r="L14" s="39"/>
    </row>
    <row r="17" spans="2:3" s="2" customFormat="1" ht="15.75" x14ac:dyDescent="0.25">
      <c r="B17" s="105" t="s">
        <v>69</v>
      </c>
      <c r="C17" s="106"/>
    </row>
    <row r="18" spans="2:3" s="2" customFormat="1" ht="15" x14ac:dyDescent="0.2">
      <c r="B18" s="30" t="s">
        <v>11</v>
      </c>
      <c r="C18" s="31" t="s">
        <v>12</v>
      </c>
    </row>
    <row r="19" spans="2:3" s="2" customFormat="1" ht="15" x14ac:dyDescent="0.2">
      <c r="B19" s="30" t="s">
        <v>13</v>
      </c>
      <c r="C19" s="31" t="s">
        <v>14</v>
      </c>
    </row>
    <row r="20" spans="2:3" s="2" customFormat="1" ht="15" x14ac:dyDescent="0.2">
      <c r="B20" s="30" t="s">
        <v>10</v>
      </c>
      <c r="C20" s="31" t="s">
        <v>70</v>
      </c>
    </row>
    <row r="21" spans="2:3" s="2" customFormat="1" ht="15" x14ac:dyDescent="0.2">
      <c r="B21" s="30" t="s">
        <v>21</v>
      </c>
      <c r="C21" s="31" t="s">
        <v>71</v>
      </c>
    </row>
    <row r="22" spans="2:3" s="2" customFormat="1" ht="15" x14ac:dyDescent="0.2">
      <c r="B22" s="3" t="s">
        <v>9</v>
      </c>
      <c r="C22" s="32" t="s">
        <v>16</v>
      </c>
    </row>
    <row r="25" spans="2:3" x14ac:dyDescent="0.2">
      <c r="B25" s="107"/>
      <c r="C25" s="107"/>
    </row>
  </sheetData>
  <mergeCells count="14">
    <mergeCell ref="B25:C25"/>
    <mergeCell ref="B1:D1"/>
    <mergeCell ref="B2:D2"/>
    <mergeCell ref="A5:L5"/>
    <mergeCell ref="A7:A9"/>
    <mergeCell ref="F7:H7"/>
    <mergeCell ref="I7:I9"/>
    <mergeCell ref="J7:J9"/>
    <mergeCell ref="K7:K9"/>
    <mergeCell ref="L7:L9"/>
    <mergeCell ref="F8:H9"/>
    <mergeCell ref="A14:B14"/>
    <mergeCell ref="F14:H14"/>
    <mergeCell ref="B17:C17"/>
  </mergeCells>
  <conditionalFormatting sqref="B1:D2">
    <cfRule type="expression" dxfId="244" priority="9" stopIfTrue="1">
      <formula>ISBLANK(B1)</formula>
    </cfRule>
  </conditionalFormatting>
  <conditionalFormatting sqref="J10:L13">
    <cfRule type="expression" dxfId="243" priority="10" stopIfTrue="1">
      <formula>AND(NOT(ISBLANK($C10)),ISBLANK(J10))</formula>
    </cfRule>
  </conditionalFormatting>
  <conditionalFormatting sqref="B10:B13">
    <cfRule type="expression" dxfId="242" priority="11" stopIfTrue="1">
      <formula>AND(NOT(ISBLANK(C10)),ISBLANK(B10))</formula>
    </cfRule>
  </conditionalFormatting>
  <conditionalFormatting sqref="A10:A13">
    <cfRule type="expression" dxfId="241" priority="12" stopIfTrue="1">
      <formula>AND(NOT(ISBLANK(C10)),ISBLANK(A10))</formula>
    </cfRule>
  </conditionalFormatting>
  <conditionalFormatting sqref="C3">
    <cfRule type="expression" dxfId="240" priority="8" stopIfTrue="1">
      <formula>ISBLANK(C3)</formula>
    </cfRule>
  </conditionalFormatting>
  <conditionalFormatting sqref="I10:I13">
    <cfRule type="expression" priority="5" stopIfTrue="1">
      <formula>AND(SUM($N10:$R10)&gt;0,NOT(ISBLANK(I10)))</formula>
    </cfRule>
    <cfRule type="expression" dxfId="239" priority="6" stopIfTrue="1">
      <formula>SUM($N10:$R10)&gt;0</formula>
    </cfRule>
  </conditionalFormatting>
  <conditionalFormatting sqref="E3">
    <cfRule type="expression" dxfId="238" priority="1" stopIfTrue="1">
      <formula>ISBLANK(E3)</formula>
    </cfRule>
  </conditionalFormatting>
  <dataValidations count="3">
    <dataValidation type="textLength" operator="lessThan" allowBlank="1" showInputMessage="1" showErrorMessage="1" sqref="B2:D2" xr:uid="{AE7D32F2-311A-4EFB-9E93-070B69CB0B2C}">
      <formula1>250</formula1>
    </dataValidation>
    <dataValidation type="date" allowBlank="1" showInputMessage="1" showErrorMessage="1" sqref="E3 C3" xr:uid="{1EE9669E-D177-4896-A109-A94B19334B38}">
      <formula1>44938</formula1>
      <formula2>73031</formula2>
    </dataValidation>
    <dataValidation type="list" allowBlank="1" showInputMessage="1" showErrorMessage="1" sqref="B10:B13" xr:uid="{36A83A52-2B0A-478B-B2DD-9EC35EBA20B1}">
      <formula1>$B$18:$B$22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936C-3E9C-49A6-8A4A-349FAFE798C7}">
  <sheetPr>
    <pageSetUpPr fitToPage="1"/>
  </sheetPr>
  <dimension ref="A1:X35"/>
  <sheetViews>
    <sheetView zoomScale="80" zoomScaleNormal="80" workbookViewId="0">
      <selection activeCell="A24" sqref="A24:XFD24"/>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87.7109375" bestFit="1" customWidth="1"/>
    <col min="11" max="11" width="27.42578125" customWidth="1"/>
    <col min="12" max="12" width="36.42578125" bestFit="1" customWidth="1"/>
    <col min="14" max="17" width="0" hidden="1" customWidth="1" outlineLevel="1"/>
    <col min="18" max="18" width="9.140625" collapsed="1"/>
  </cols>
  <sheetData>
    <row r="1" spans="1:24" s="6" customFormat="1" ht="36.75" customHeight="1" x14ac:dyDescent="0.25">
      <c r="A1" s="23" t="s">
        <v>24</v>
      </c>
      <c r="B1" s="108" t="s">
        <v>19</v>
      </c>
      <c r="C1" s="109"/>
      <c r="D1" s="109"/>
      <c r="E1" s="4"/>
      <c r="F1" s="4"/>
      <c r="G1" s="4"/>
      <c r="H1" s="4"/>
      <c r="I1" s="4"/>
      <c r="J1" s="5"/>
      <c r="K1" s="5"/>
      <c r="L1" s="5"/>
    </row>
    <row r="2" spans="1:24" s="6" customFormat="1" ht="36.75" customHeight="1" x14ac:dyDescent="0.25">
      <c r="A2" s="24" t="s">
        <v>25</v>
      </c>
      <c r="B2" s="108" t="s">
        <v>118</v>
      </c>
      <c r="C2" s="109"/>
      <c r="D2" s="109"/>
      <c r="E2" s="7"/>
      <c r="F2" s="7"/>
      <c r="G2" s="7"/>
      <c r="H2" s="7"/>
      <c r="I2" s="7"/>
    </row>
    <row r="3" spans="1:24" s="6" customFormat="1" ht="36" customHeight="1" x14ac:dyDescent="0.25">
      <c r="A3" s="33" t="s">
        <v>23</v>
      </c>
      <c r="B3" s="34" t="s">
        <v>0</v>
      </c>
      <c r="C3" s="35">
        <v>44969</v>
      </c>
      <c r="D3" s="34" t="s">
        <v>1</v>
      </c>
      <c r="E3" s="35">
        <v>44996</v>
      </c>
      <c r="F3" s="8"/>
    </row>
    <row r="4" spans="1:24" s="6" customFormat="1" ht="21.75" customHeight="1" thickBot="1" x14ac:dyDescent="0.3">
      <c r="A4" s="22"/>
      <c r="B4" s="22"/>
      <c r="C4" s="22"/>
      <c r="D4" s="22"/>
      <c r="E4" s="22"/>
      <c r="F4" s="25"/>
      <c r="G4" s="25"/>
      <c r="H4" s="25"/>
      <c r="I4" s="22"/>
      <c r="J4" s="22"/>
      <c r="K4" s="22"/>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customHeight="1"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35"/>
      <c r="K9" s="138"/>
      <c r="L9" s="141"/>
    </row>
    <row r="10" spans="1:24" s="6" customFormat="1" ht="0.75" customHeight="1" x14ac:dyDescent="0.25">
      <c r="A10" s="15"/>
      <c r="B10" s="12"/>
      <c r="C10" s="12"/>
      <c r="D10" s="12"/>
      <c r="E10" s="12"/>
      <c r="F10" s="12"/>
      <c r="G10" s="12"/>
      <c r="H10" s="12"/>
      <c r="I10" s="12"/>
      <c r="J10" s="13"/>
      <c r="K10" s="14"/>
      <c r="L10" s="14"/>
    </row>
    <row r="11" spans="1:24" s="52" customFormat="1" ht="20.100000000000001" customHeight="1" x14ac:dyDescent="0.3">
      <c r="A11" s="16">
        <v>44977</v>
      </c>
      <c r="B11" s="17" t="s">
        <v>13</v>
      </c>
      <c r="C11" s="18">
        <v>0.95</v>
      </c>
      <c r="D11" s="18">
        <v>0</v>
      </c>
      <c r="E11" s="18">
        <v>0.95</v>
      </c>
      <c r="F11" s="45">
        <v>595</v>
      </c>
      <c r="G11" s="46">
        <v>4004</v>
      </c>
      <c r="H11" s="47"/>
      <c r="I11" s="48" t="s">
        <v>90</v>
      </c>
      <c r="J11" s="49" t="s">
        <v>91</v>
      </c>
      <c r="K11" s="50" t="s">
        <v>92</v>
      </c>
      <c r="L11" s="51" t="s">
        <v>93</v>
      </c>
      <c r="N11" s="52" t="b">
        <v>0</v>
      </c>
      <c r="O11" s="52" t="b">
        <v>0</v>
      </c>
      <c r="P11" s="52" t="b">
        <v>1</v>
      </c>
      <c r="Q11" s="52" t="e">
        <v>#REF!</v>
      </c>
      <c r="S11" s="53"/>
    </row>
    <row r="12" spans="1:24" s="52" customFormat="1" ht="20.100000000000001" customHeight="1" x14ac:dyDescent="0.3">
      <c r="A12" s="16">
        <v>44977</v>
      </c>
      <c r="B12" s="17" t="s">
        <v>10</v>
      </c>
      <c r="C12" s="18">
        <v>5.75</v>
      </c>
      <c r="D12" s="18">
        <v>0.96</v>
      </c>
      <c r="E12" s="18">
        <v>4.79</v>
      </c>
      <c r="F12" s="45">
        <v>595</v>
      </c>
      <c r="G12" s="46">
        <v>4001</v>
      </c>
      <c r="H12" s="47"/>
      <c r="I12" s="48" t="s">
        <v>90</v>
      </c>
      <c r="J12" s="49" t="s">
        <v>94</v>
      </c>
      <c r="K12" s="50" t="s">
        <v>95</v>
      </c>
      <c r="L12" s="51" t="s">
        <v>96</v>
      </c>
      <c r="N12" s="52" t="e">
        <v>#REF!</v>
      </c>
      <c r="O12" s="52" t="e">
        <v>#REF!</v>
      </c>
      <c r="P12" s="52" t="e">
        <v>#REF!</v>
      </c>
      <c r="Q12" s="52" t="e">
        <v>#REF!</v>
      </c>
      <c r="S12" s="53"/>
    </row>
    <row r="13" spans="1:24" s="52" customFormat="1" ht="20.100000000000001" customHeight="1" x14ac:dyDescent="0.3">
      <c r="A13" s="16">
        <v>44978</v>
      </c>
      <c r="B13" s="17" t="s">
        <v>10</v>
      </c>
      <c r="C13" s="18">
        <v>57.71</v>
      </c>
      <c r="D13" s="18">
        <v>9.6300000000000008</v>
      </c>
      <c r="E13" s="18">
        <v>48.08</v>
      </c>
      <c r="F13" s="45">
        <v>595</v>
      </c>
      <c r="G13" s="46">
        <v>4202</v>
      </c>
      <c r="H13" s="47"/>
      <c r="I13" s="48" t="s">
        <v>90</v>
      </c>
      <c r="J13" s="49" t="s">
        <v>97</v>
      </c>
      <c r="K13" s="50" t="s">
        <v>80</v>
      </c>
      <c r="L13" s="51" t="s">
        <v>98</v>
      </c>
      <c r="S13" s="53"/>
    </row>
    <row r="14" spans="1:24" s="52" customFormat="1" ht="20.100000000000001" customHeight="1" x14ac:dyDescent="0.3">
      <c r="A14" s="16">
        <v>44978</v>
      </c>
      <c r="B14" s="17" t="s">
        <v>10</v>
      </c>
      <c r="C14" s="18">
        <v>10.9</v>
      </c>
      <c r="D14" s="18">
        <v>1.82</v>
      </c>
      <c r="E14" s="18">
        <v>9.08</v>
      </c>
      <c r="F14" s="45">
        <v>595</v>
      </c>
      <c r="G14" s="46">
        <v>4020</v>
      </c>
      <c r="H14" s="47"/>
      <c r="I14" s="48" t="s">
        <v>90</v>
      </c>
      <c r="J14" s="49" t="s">
        <v>99</v>
      </c>
      <c r="K14" s="50" t="s">
        <v>80</v>
      </c>
      <c r="L14" s="51" t="s">
        <v>100</v>
      </c>
      <c r="S14" s="53"/>
    </row>
    <row r="15" spans="1:24" s="52" customFormat="1" ht="20.100000000000001" customHeight="1" x14ac:dyDescent="0.3">
      <c r="A15" s="16">
        <v>44979</v>
      </c>
      <c r="B15" s="17" t="s">
        <v>10</v>
      </c>
      <c r="C15" s="18">
        <v>21.76</v>
      </c>
      <c r="D15" s="18">
        <v>3.62</v>
      </c>
      <c r="E15" s="18">
        <v>18.14</v>
      </c>
      <c r="F15" s="45">
        <v>595</v>
      </c>
      <c r="G15" s="46">
        <v>4001</v>
      </c>
      <c r="H15" s="47"/>
      <c r="I15" s="48" t="s">
        <v>90</v>
      </c>
      <c r="J15" s="49" t="s">
        <v>101</v>
      </c>
      <c r="K15" s="50" t="s">
        <v>80</v>
      </c>
      <c r="L15" s="51" t="s">
        <v>96</v>
      </c>
      <c r="S15" s="53"/>
    </row>
    <row r="16" spans="1:24" s="52" customFormat="1" ht="20.100000000000001" customHeight="1" x14ac:dyDescent="0.3">
      <c r="A16" s="16">
        <v>44979</v>
      </c>
      <c r="B16" s="17" t="s">
        <v>10</v>
      </c>
      <c r="C16" s="18">
        <v>13.54</v>
      </c>
      <c r="D16" s="18">
        <v>2.2599999999999998</v>
      </c>
      <c r="E16" s="18">
        <v>11.28</v>
      </c>
      <c r="F16" s="45">
        <v>595</v>
      </c>
      <c r="G16" s="46">
        <v>4020</v>
      </c>
      <c r="H16" s="47"/>
      <c r="I16" s="48" t="s">
        <v>90</v>
      </c>
      <c r="J16" s="49" t="s">
        <v>102</v>
      </c>
      <c r="K16" s="50" t="s">
        <v>80</v>
      </c>
      <c r="L16" s="51" t="s">
        <v>100</v>
      </c>
      <c r="S16" s="53"/>
    </row>
    <row r="17" spans="1:19" s="52" customFormat="1" ht="20.100000000000001" customHeight="1" x14ac:dyDescent="0.3">
      <c r="A17" s="16">
        <v>44981</v>
      </c>
      <c r="B17" s="17" t="s">
        <v>10</v>
      </c>
      <c r="C17" s="18">
        <v>39.04</v>
      </c>
      <c r="D17" s="18">
        <v>6.52</v>
      </c>
      <c r="E17" s="18">
        <v>32.519999999999996</v>
      </c>
      <c r="F17" s="45">
        <v>595</v>
      </c>
      <c r="G17" s="46">
        <v>4257</v>
      </c>
      <c r="H17" s="47"/>
      <c r="I17" s="48" t="s">
        <v>103</v>
      </c>
      <c r="J17" s="49" t="s">
        <v>104</v>
      </c>
      <c r="K17" s="50" t="s">
        <v>80</v>
      </c>
      <c r="L17" s="51" t="s">
        <v>105</v>
      </c>
      <c r="S17" s="53"/>
    </row>
    <row r="18" spans="1:19" s="52" customFormat="1" ht="20.100000000000001" customHeight="1" x14ac:dyDescent="0.3">
      <c r="A18" s="16">
        <v>44981</v>
      </c>
      <c r="B18" s="17" t="s">
        <v>10</v>
      </c>
      <c r="C18" s="18">
        <v>25.2</v>
      </c>
      <c r="D18" s="18">
        <v>4.2</v>
      </c>
      <c r="E18" s="18">
        <v>21</v>
      </c>
      <c r="F18" s="45">
        <v>595</v>
      </c>
      <c r="G18" s="46">
        <v>4257</v>
      </c>
      <c r="H18" s="47"/>
      <c r="I18" s="48" t="s">
        <v>103</v>
      </c>
      <c r="J18" s="49" t="s">
        <v>106</v>
      </c>
      <c r="K18" s="50" t="s">
        <v>80</v>
      </c>
      <c r="L18" s="51" t="s">
        <v>105</v>
      </c>
      <c r="S18" s="53"/>
    </row>
    <row r="19" spans="1:19" s="52" customFormat="1" ht="20.100000000000001" customHeight="1" x14ac:dyDescent="0.3">
      <c r="A19" s="16">
        <v>44983</v>
      </c>
      <c r="B19" s="17" t="s">
        <v>10</v>
      </c>
      <c r="C19" s="18">
        <v>15.5</v>
      </c>
      <c r="D19" s="18">
        <v>2.58</v>
      </c>
      <c r="E19" s="18">
        <v>12.92</v>
      </c>
      <c r="F19" s="45">
        <v>595</v>
      </c>
      <c r="G19" s="46">
        <v>4257</v>
      </c>
      <c r="H19" s="47"/>
      <c r="I19" s="48" t="s">
        <v>103</v>
      </c>
      <c r="J19" s="49" t="s">
        <v>107</v>
      </c>
      <c r="K19" s="50" t="s">
        <v>80</v>
      </c>
      <c r="L19" s="51" t="s">
        <v>105</v>
      </c>
      <c r="S19" s="53"/>
    </row>
    <row r="20" spans="1:19" s="52" customFormat="1" ht="20.100000000000001" customHeight="1" x14ac:dyDescent="0.3">
      <c r="A20" s="16">
        <v>44984</v>
      </c>
      <c r="B20" s="17" t="s">
        <v>10</v>
      </c>
      <c r="C20" s="18">
        <v>27.08</v>
      </c>
      <c r="D20" s="18">
        <v>4.5199999999999996</v>
      </c>
      <c r="E20" s="18">
        <v>22.56</v>
      </c>
      <c r="F20" s="45">
        <v>595</v>
      </c>
      <c r="G20" s="46">
        <v>4020</v>
      </c>
      <c r="H20" s="47"/>
      <c r="I20" s="48" t="s">
        <v>90</v>
      </c>
      <c r="J20" s="49" t="s">
        <v>108</v>
      </c>
      <c r="K20" s="50" t="s">
        <v>80</v>
      </c>
      <c r="L20" s="51" t="s">
        <v>100</v>
      </c>
      <c r="S20" s="53"/>
    </row>
    <row r="21" spans="1:19" s="52" customFormat="1" ht="20.100000000000001" customHeight="1" x14ac:dyDescent="0.3">
      <c r="A21" s="16">
        <v>44984</v>
      </c>
      <c r="B21" s="17" t="s">
        <v>11</v>
      </c>
      <c r="C21" s="18">
        <v>6.95</v>
      </c>
      <c r="D21" s="18">
        <v>0</v>
      </c>
      <c r="E21" s="18">
        <v>6.95</v>
      </c>
      <c r="F21" s="45">
        <v>611</v>
      </c>
      <c r="G21" s="46">
        <v>4200</v>
      </c>
      <c r="H21" s="47">
        <v>61107</v>
      </c>
      <c r="I21" s="48" t="s">
        <v>109</v>
      </c>
      <c r="J21" s="49" t="s">
        <v>110</v>
      </c>
      <c r="K21" s="50" t="s">
        <v>111</v>
      </c>
      <c r="L21" s="51" t="s">
        <v>112</v>
      </c>
      <c r="S21" s="53"/>
    </row>
    <row r="22" spans="1:19" s="52" customFormat="1" ht="20.100000000000001" customHeight="1" x14ac:dyDescent="0.3">
      <c r="A22" s="16">
        <v>44985</v>
      </c>
      <c r="B22" s="17" t="s">
        <v>10</v>
      </c>
      <c r="C22" s="18">
        <v>150</v>
      </c>
      <c r="D22" s="18">
        <v>25</v>
      </c>
      <c r="E22" s="18">
        <v>125</v>
      </c>
      <c r="F22" s="45">
        <v>595</v>
      </c>
      <c r="G22" s="46">
        <v>1101</v>
      </c>
      <c r="H22" s="47"/>
      <c r="I22" s="48" t="s">
        <v>90</v>
      </c>
      <c r="J22" s="49" t="s">
        <v>113</v>
      </c>
      <c r="K22" s="50" t="s">
        <v>114</v>
      </c>
      <c r="L22" s="51" t="s">
        <v>115</v>
      </c>
      <c r="S22" s="53"/>
    </row>
    <row r="23" spans="1:19" s="52" customFormat="1" ht="20.100000000000001" customHeight="1" x14ac:dyDescent="0.3">
      <c r="A23" s="16">
        <v>44988</v>
      </c>
      <c r="B23" s="17" t="s">
        <v>10</v>
      </c>
      <c r="C23" s="18">
        <v>1470</v>
      </c>
      <c r="D23" s="18">
        <v>245</v>
      </c>
      <c r="E23" s="18">
        <v>1225</v>
      </c>
      <c r="F23" s="45">
        <v>595</v>
      </c>
      <c r="G23" s="46">
        <v>1101</v>
      </c>
      <c r="H23" s="47"/>
      <c r="I23" s="48" t="s">
        <v>90</v>
      </c>
      <c r="J23" s="49" t="s">
        <v>116</v>
      </c>
      <c r="K23" s="50" t="s">
        <v>117</v>
      </c>
      <c r="L23" s="51" t="s">
        <v>115</v>
      </c>
      <c r="S23" s="53"/>
    </row>
    <row r="24" spans="1:19" s="6" customFormat="1" ht="20.100000000000001" customHeight="1" thickBot="1" x14ac:dyDescent="0.3">
      <c r="A24" s="113" t="s">
        <v>31</v>
      </c>
      <c r="B24" s="114"/>
      <c r="C24" s="40">
        <f>SUM(C11:C23)</f>
        <v>1844.38</v>
      </c>
      <c r="D24" s="40">
        <f>SUM(D11:D23)</f>
        <v>306.11</v>
      </c>
      <c r="E24" s="40">
        <f>SUM(E11:E23)</f>
        <v>1538.27</v>
      </c>
      <c r="F24" s="124"/>
      <c r="G24" s="125"/>
      <c r="H24" s="126"/>
      <c r="I24" s="36"/>
      <c r="J24" s="37"/>
      <c r="K24" s="38"/>
      <c r="L24" s="39"/>
    </row>
    <row r="27" spans="1:19" s="2" customFormat="1" ht="15.75" x14ac:dyDescent="0.25">
      <c r="B27" s="105" t="s">
        <v>69</v>
      </c>
      <c r="C27" s="106"/>
    </row>
    <row r="28" spans="1:19" s="2" customFormat="1" ht="15" x14ac:dyDescent="0.2">
      <c r="B28" s="30" t="s">
        <v>11</v>
      </c>
      <c r="C28" s="31" t="s">
        <v>12</v>
      </c>
    </row>
    <row r="29" spans="1:19" s="2" customFormat="1" ht="15" x14ac:dyDescent="0.2">
      <c r="B29" s="30" t="s">
        <v>13</v>
      </c>
      <c r="C29" s="31" t="s">
        <v>14</v>
      </c>
    </row>
    <row r="30" spans="1:19" s="2" customFormat="1" ht="15" x14ac:dyDescent="0.2">
      <c r="B30" s="30" t="s">
        <v>10</v>
      </c>
      <c r="C30" s="31" t="s">
        <v>70</v>
      </c>
    </row>
    <row r="31" spans="1:19" s="2" customFormat="1" ht="15" x14ac:dyDescent="0.2">
      <c r="B31" s="30" t="s">
        <v>21</v>
      </c>
      <c r="C31" s="31" t="s">
        <v>71</v>
      </c>
    </row>
    <row r="32" spans="1:19" s="2" customFormat="1" ht="15" x14ac:dyDescent="0.2">
      <c r="B32" s="3" t="s">
        <v>9</v>
      </c>
      <c r="C32" s="32" t="s">
        <v>16</v>
      </c>
    </row>
    <row r="35" spans="2:3" x14ac:dyDescent="0.2">
      <c r="B35" s="107"/>
      <c r="C35" s="107"/>
    </row>
  </sheetData>
  <mergeCells count="14">
    <mergeCell ref="A24:B24"/>
    <mergeCell ref="F24:H24"/>
    <mergeCell ref="B27:C27"/>
    <mergeCell ref="B35:C35"/>
    <mergeCell ref="B1:D1"/>
    <mergeCell ref="B2:D2"/>
    <mergeCell ref="A5:L5"/>
    <mergeCell ref="A7:A9"/>
    <mergeCell ref="F7:H7"/>
    <mergeCell ref="I7:I9"/>
    <mergeCell ref="J7:J9"/>
    <mergeCell ref="K7:K9"/>
    <mergeCell ref="L7:L9"/>
    <mergeCell ref="F8:H9"/>
  </mergeCells>
  <conditionalFormatting sqref="B1:D2">
    <cfRule type="expression" dxfId="237" priority="43" stopIfTrue="1">
      <formula>ISBLANK(B1)</formula>
    </cfRule>
  </conditionalFormatting>
  <conditionalFormatting sqref="C3">
    <cfRule type="expression" dxfId="236" priority="42" stopIfTrue="1">
      <formula>ISBLANK(C3)</formula>
    </cfRule>
  </conditionalFormatting>
  <conditionalFormatting sqref="E3">
    <cfRule type="expression" dxfId="235" priority="38" stopIfTrue="1">
      <formula>ISBLANK(E3)</formula>
    </cfRule>
  </conditionalFormatting>
  <conditionalFormatting sqref="B11:B19 B21:B23">
    <cfRule type="expression" dxfId="234" priority="28" stopIfTrue="1">
      <formula>AND(NOT(ISBLANK(C11)),ISBLANK(B11))</formula>
    </cfRule>
  </conditionalFormatting>
  <conditionalFormatting sqref="A11:A19 A21:A23">
    <cfRule type="expression" dxfId="233" priority="29" stopIfTrue="1">
      <formula>AND(NOT(ISBLANK(C11)),ISBLANK(A11))</formula>
    </cfRule>
  </conditionalFormatting>
  <conditionalFormatting sqref="J11:L23">
    <cfRule type="expression" dxfId="232" priority="27" stopIfTrue="1">
      <formula>AND(NOT(ISBLANK($C11)),ISBLANK(J11))</formula>
    </cfRule>
  </conditionalFormatting>
  <conditionalFormatting sqref="I11:I16 I20">
    <cfRule type="expression" priority="30" stopIfTrue="1">
      <formula>AND(SUM($N11:$R11)&gt;0,NOT(ISBLANK(I11)))</formula>
    </cfRule>
    <cfRule type="expression" dxfId="231" priority="31" stopIfTrue="1">
      <formula>SUM($N11:$R11)&gt;0</formula>
    </cfRule>
  </conditionalFormatting>
  <conditionalFormatting sqref="I12:I16">
    <cfRule type="expression" priority="32" stopIfTrue="1">
      <formula>AND(SUM(#REF!)&gt;0,NOT(ISBLANK(I12)))</formula>
    </cfRule>
    <cfRule type="expression" dxfId="230" priority="33" stopIfTrue="1">
      <formula>SUM(#REF!)&gt;0</formula>
    </cfRule>
  </conditionalFormatting>
  <conditionalFormatting sqref="I18">
    <cfRule type="expression" priority="19" stopIfTrue="1">
      <formula>AND(SUM($N8:$R8)&gt;0,NOT(ISBLANK(I18)))</formula>
    </cfRule>
    <cfRule type="expression" dxfId="229" priority="20" stopIfTrue="1">
      <formula>SUM($N8:$R8)&gt;0</formula>
    </cfRule>
  </conditionalFormatting>
  <conditionalFormatting sqref="I17">
    <cfRule type="expression" priority="21" stopIfTrue="1">
      <formula>AND(SUM($N17:$R17)&gt;0,NOT(ISBLANK(I17)))</formula>
    </cfRule>
    <cfRule type="expression" dxfId="228" priority="22" stopIfTrue="1">
      <formula>SUM($N17:$R17)&gt;0</formula>
    </cfRule>
  </conditionalFormatting>
  <conditionalFormatting sqref="I19:I20">
    <cfRule type="expression" priority="23" stopIfTrue="1">
      <formula>AND(SUM($N18:$R18)&gt;0,NOT(ISBLANK(I19)))</formula>
    </cfRule>
    <cfRule type="expression" dxfId="227" priority="24" stopIfTrue="1">
      <formula>SUM($N18:$R18)&gt;0</formula>
    </cfRule>
  </conditionalFormatting>
  <conditionalFormatting sqref="I11:I16">
    <cfRule type="expression" priority="34" stopIfTrue="1">
      <formula>AND(SUM(#REF!)&gt;0,NOT(ISBLANK(I11)))</formula>
    </cfRule>
    <cfRule type="expression" dxfId="226" priority="35" stopIfTrue="1">
      <formula>SUM(#REF!)&gt;0</formula>
    </cfRule>
  </conditionalFormatting>
  <conditionalFormatting sqref="B20">
    <cfRule type="expression" dxfId="225" priority="14" stopIfTrue="1">
      <formula>AND(NOT(ISBLANK(C20)),ISBLANK(B20))</formula>
    </cfRule>
  </conditionalFormatting>
  <conditionalFormatting sqref="I20">
    <cfRule type="expression" priority="15" stopIfTrue="1">
      <formula>AND(SUM(#REF!)&gt;0,NOT(ISBLANK(I20)))</formula>
    </cfRule>
    <cfRule type="expression" dxfId="224" priority="16" stopIfTrue="1">
      <formula>SUM(#REF!)&gt;0</formula>
    </cfRule>
  </conditionalFormatting>
  <conditionalFormatting sqref="I20">
    <cfRule type="expression" priority="17" stopIfTrue="1">
      <formula>AND(SUM(#REF!)&gt;0,NOT(ISBLANK(I20)))</formula>
    </cfRule>
    <cfRule type="expression" dxfId="223" priority="18" stopIfTrue="1">
      <formula>SUM(#REF!)&gt;0</formula>
    </cfRule>
  </conditionalFormatting>
  <conditionalFormatting sqref="I21">
    <cfRule type="expression" priority="36" stopIfTrue="1">
      <formula>AND(SUM($N19:$R19)&gt;0,NOT(ISBLANK(I21)))</formula>
    </cfRule>
    <cfRule type="expression" dxfId="222" priority="37" stopIfTrue="1">
      <formula>SUM($N19:$R19)&gt;0</formula>
    </cfRule>
  </conditionalFormatting>
  <conditionalFormatting sqref="A20">
    <cfRule type="expression" dxfId="221" priority="13" stopIfTrue="1">
      <formula>AND(NOT(ISBLANK(C20)),ISBLANK(A20))</formula>
    </cfRule>
  </conditionalFormatting>
  <conditionalFormatting sqref="I22">
    <cfRule type="expression" priority="7" stopIfTrue="1">
      <formula>AND(SUM($N22:$R22)&gt;0,NOT(ISBLANK(I22)))</formula>
    </cfRule>
    <cfRule type="expression" dxfId="220" priority="8" stopIfTrue="1">
      <formula>SUM($N22:$R22)&gt;0</formula>
    </cfRule>
  </conditionalFormatting>
  <conditionalFormatting sqref="I22">
    <cfRule type="expression" priority="9" stopIfTrue="1">
      <formula>AND(SUM(#REF!)&gt;0,NOT(ISBLANK(I22)))</formula>
    </cfRule>
    <cfRule type="expression" dxfId="219" priority="10" stopIfTrue="1">
      <formula>SUM(#REF!)&gt;0</formula>
    </cfRule>
  </conditionalFormatting>
  <conditionalFormatting sqref="I22">
    <cfRule type="expression" priority="11" stopIfTrue="1">
      <formula>AND(SUM(#REF!)&gt;0,NOT(ISBLANK(I22)))</formula>
    </cfRule>
    <cfRule type="expression" dxfId="218" priority="12" stopIfTrue="1">
      <formula>SUM(#REF!)&gt;0</formula>
    </cfRule>
  </conditionalFormatting>
  <conditionalFormatting sqref="I23">
    <cfRule type="expression" priority="1" stopIfTrue="1">
      <formula>AND(SUM($N23:$R23)&gt;0,NOT(ISBLANK(I23)))</formula>
    </cfRule>
    <cfRule type="expression" dxfId="217" priority="2" stopIfTrue="1">
      <formula>SUM($N23:$R23)&gt;0</formula>
    </cfRule>
  </conditionalFormatting>
  <conditionalFormatting sqref="I23">
    <cfRule type="expression" priority="3" stopIfTrue="1">
      <formula>AND(SUM(#REF!)&gt;0,NOT(ISBLANK(I23)))</formula>
    </cfRule>
    <cfRule type="expression" dxfId="216" priority="4" stopIfTrue="1">
      <formula>SUM(#REF!)&gt;0</formula>
    </cfRule>
  </conditionalFormatting>
  <conditionalFormatting sqref="I23">
    <cfRule type="expression" priority="5" stopIfTrue="1">
      <formula>AND(SUM(#REF!)&gt;0,NOT(ISBLANK(I23)))</formula>
    </cfRule>
    <cfRule type="expression" dxfId="215" priority="6" stopIfTrue="1">
      <formula>SUM(#REF!)&gt;0</formula>
    </cfRule>
  </conditionalFormatting>
  <conditionalFormatting sqref="I17">
    <cfRule type="expression" priority="46" stopIfTrue="1">
      <formula>AND(SUM(#REF!)&gt;0,NOT(ISBLANK(I17)))</formula>
    </cfRule>
    <cfRule type="expression" dxfId="214" priority="47" stopIfTrue="1">
      <formula>SUM(#REF!)&gt;0</formula>
    </cfRule>
  </conditionalFormatting>
  <dataValidations count="5">
    <dataValidation type="list" allowBlank="1" showInputMessage="1" showErrorMessage="1" sqref="L11:L20" xr:uid="{6250C6E6-1B99-4BA5-BDC3-474DCF9019FD}">
      <formula1>$H$28:$H$36</formula1>
    </dataValidation>
    <dataValidation type="list" allowBlank="1" showInputMessage="1" sqref="L21:L23" xr:uid="{E6F68147-E576-4BE6-97E3-71C3ED585FD6}">
      <formula1>$H$28:$H$36</formula1>
    </dataValidation>
    <dataValidation type="textLength" operator="lessThan" allowBlank="1" showInputMessage="1" showErrorMessage="1" sqref="B2:D2" xr:uid="{8DF19994-F0DA-4F79-A403-74FCEAF1DF77}">
      <formula1>250</formula1>
    </dataValidation>
    <dataValidation type="date" allowBlank="1" showInputMessage="1" showErrorMessage="1" sqref="E3 C3" xr:uid="{CD359EFA-9049-431B-87F6-BB91C4C591B8}">
      <formula1>44938</formula1>
      <formula2>73031</formula2>
    </dataValidation>
    <dataValidation type="list" allowBlank="1" showInputMessage="1" showErrorMessage="1" sqref="B11:B23" xr:uid="{CC0CF550-CAE8-4DBD-A6EC-4839D79F1D01}">
      <formula1>$B$28:$B$32</formula1>
    </dataValidation>
  </dataValidations>
  <pageMargins left="0.37" right="0.31" top="0.68" bottom="0.68" header="0.34" footer="0.25"/>
  <pageSetup paperSize="9" scale="56" orientation="landscape" r:id="rId1"/>
  <headerFooter alignWithMargins="0">
    <oddFooter>&amp;L&amp;Z&amp;F&amp;RPrinted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4805-6894-4A43-8608-1D224E7A1145}">
  <dimension ref="A1:X57"/>
  <sheetViews>
    <sheetView workbookViewId="0"/>
  </sheetViews>
  <sheetFormatPr defaultColWidth="9.140625" defaultRowHeight="12.75" outlineLevelCol="1" x14ac:dyDescent="0.2"/>
  <cols>
    <col min="1" max="1" width="20.5703125" style="1" customWidth="1"/>
    <col min="2" max="2" width="10.5703125" style="1" customWidth="1"/>
    <col min="3" max="3" width="22.5703125" style="1" customWidth="1"/>
    <col min="4" max="5" width="20.5703125" style="1" customWidth="1"/>
    <col min="6" max="6" width="8.42578125" style="104" customWidth="1"/>
    <col min="7" max="7" width="9" style="100" customWidth="1"/>
    <col min="8" max="8" width="11.5703125" style="100" bestFit="1" customWidth="1"/>
    <col min="9" max="9" width="57.85546875" style="1" bestFit="1" customWidth="1"/>
    <col min="10" max="10" width="80.42578125" style="101" bestFit="1" customWidth="1"/>
    <col min="11" max="11" width="27.42578125" style="101" customWidth="1"/>
    <col min="12" max="12" width="40.140625" style="101" bestFit="1" customWidth="1"/>
    <col min="13" max="13" width="9.140625" style="1"/>
    <col min="14" max="17" width="0" style="1" hidden="1" customWidth="1" outlineLevel="1"/>
    <col min="18" max="18" width="9.140625" style="1" collapsed="1"/>
    <col min="19" max="16384" width="9.140625" style="1"/>
  </cols>
  <sheetData>
    <row r="1" spans="1:24" s="6" customFormat="1" ht="36.75" customHeight="1" x14ac:dyDescent="0.25">
      <c r="A1" s="23" t="s">
        <v>24</v>
      </c>
      <c r="B1" s="108" t="s">
        <v>19</v>
      </c>
      <c r="C1" s="109"/>
      <c r="D1" s="109"/>
      <c r="E1" s="4"/>
      <c r="F1" s="81"/>
      <c r="G1" s="82"/>
      <c r="H1" s="82"/>
      <c r="I1" s="4"/>
      <c r="J1" s="83"/>
      <c r="K1" s="83"/>
      <c r="L1" s="83"/>
    </row>
    <row r="2" spans="1:24" s="6" customFormat="1" ht="36.75" customHeight="1" x14ac:dyDescent="0.25">
      <c r="A2" s="24" t="s">
        <v>25</v>
      </c>
      <c r="B2" s="108" t="s">
        <v>193</v>
      </c>
      <c r="C2" s="109"/>
      <c r="D2" s="109"/>
      <c r="E2" s="7"/>
      <c r="F2" s="84"/>
      <c r="G2" s="84"/>
      <c r="H2" s="84"/>
      <c r="I2" s="7"/>
      <c r="J2" s="85"/>
      <c r="K2" s="85"/>
      <c r="L2" s="85"/>
    </row>
    <row r="3" spans="1:24" s="6" customFormat="1" ht="36" customHeight="1" x14ac:dyDescent="0.25">
      <c r="A3" s="33" t="s">
        <v>23</v>
      </c>
      <c r="B3" s="34" t="s">
        <v>0</v>
      </c>
      <c r="C3" s="35">
        <v>44969</v>
      </c>
      <c r="D3" s="34" t="s">
        <v>1</v>
      </c>
      <c r="E3" s="35">
        <v>44996</v>
      </c>
      <c r="F3" s="86"/>
      <c r="G3" s="87"/>
      <c r="H3" s="87"/>
      <c r="J3" s="85"/>
      <c r="K3" s="85"/>
      <c r="L3" s="85"/>
    </row>
    <row r="4" spans="1:24" s="6" customFormat="1" ht="21.75" customHeight="1" thickBot="1" x14ac:dyDescent="0.3">
      <c r="A4" s="22"/>
      <c r="B4" s="22"/>
      <c r="C4" s="22"/>
      <c r="D4" s="22"/>
      <c r="E4" s="22"/>
      <c r="F4" s="88"/>
      <c r="G4" s="88"/>
      <c r="H4" s="88"/>
      <c r="I4" s="22"/>
      <c r="J4" s="89"/>
      <c r="K4" s="89"/>
      <c r="L4" s="85"/>
    </row>
    <row r="5" spans="1:24" s="6" customFormat="1" ht="36" customHeight="1" thickBot="1" x14ac:dyDescent="0.3">
      <c r="A5" s="127" t="s">
        <v>30</v>
      </c>
      <c r="B5" s="128"/>
      <c r="C5" s="128"/>
      <c r="D5" s="128"/>
      <c r="E5" s="128"/>
      <c r="F5" s="128"/>
      <c r="G5" s="128"/>
      <c r="H5" s="128"/>
      <c r="I5" s="128"/>
      <c r="J5" s="128"/>
      <c r="K5" s="128"/>
      <c r="L5" s="129"/>
    </row>
    <row r="6" spans="1:24" s="6" customFormat="1" ht="21.75" customHeight="1" x14ac:dyDescent="0.25">
      <c r="A6" s="22"/>
      <c r="B6" s="22"/>
      <c r="C6" s="22"/>
      <c r="D6" s="22"/>
      <c r="E6" s="22"/>
      <c r="F6" s="88"/>
      <c r="G6" s="88"/>
      <c r="H6" s="88"/>
      <c r="I6" s="22"/>
      <c r="J6" s="89"/>
      <c r="K6" s="89"/>
      <c r="L6" s="90"/>
    </row>
    <row r="7" spans="1:24" s="6" customFormat="1" ht="18" x14ac:dyDescent="0.25">
      <c r="A7" s="130" t="s">
        <v>32</v>
      </c>
      <c r="B7" s="9" t="s">
        <v>2</v>
      </c>
      <c r="C7" s="9" t="s">
        <v>3</v>
      </c>
      <c r="D7" s="9" t="s">
        <v>2</v>
      </c>
      <c r="E7" s="9" t="s">
        <v>4</v>
      </c>
      <c r="F7" s="110" t="s">
        <v>29</v>
      </c>
      <c r="G7" s="111"/>
      <c r="H7" s="112"/>
      <c r="I7" s="133" t="s">
        <v>68</v>
      </c>
      <c r="J7" s="143" t="s">
        <v>26</v>
      </c>
      <c r="K7" s="146" t="s">
        <v>67</v>
      </c>
      <c r="L7" s="14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44"/>
      <c r="K8" s="147"/>
      <c r="L8" s="150"/>
      <c r="M8" s="10"/>
      <c r="N8" s="10"/>
      <c r="O8" s="10"/>
      <c r="P8" s="10"/>
      <c r="Q8" s="10"/>
      <c r="R8" s="10"/>
      <c r="S8" s="10"/>
      <c r="T8" s="10"/>
      <c r="U8" s="10"/>
      <c r="V8" s="10"/>
      <c r="W8" s="10"/>
      <c r="X8" s="10"/>
    </row>
    <row r="9" spans="1:24" s="6" customFormat="1" ht="32.25" customHeight="1" x14ac:dyDescent="0.25">
      <c r="A9" s="132"/>
      <c r="B9" s="12"/>
      <c r="C9" s="12" t="s">
        <v>8</v>
      </c>
      <c r="D9" s="12" t="s">
        <v>8</v>
      </c>
      <c r="E9" s="12" t="s">
        <v>8</v>
      </c>
      <c r="F9" s="118"/>
      <c r="G9" s="119"/>
      <c r="H9" s="120"/>
      <c r="I9" s="135"/>
      <c r="J9" s="145"/>
      <c r="K9" s="148"/>
      <c r="L9" s="151"/>
    </row>
    <row r="10" spans="1:24" s="6" customFormat="1" ht="0.75" customHeight="1" x14ac:dyDescent="0.25">
      <c r="A10" s="15"/>
      <c r="B10" s="12"/>
      <c r="C10" s="12"/>
      <c r="D10" s="12"/>
      <c r="E10" s="12"/>
      <c r="F10" s="91"/>
      <c r="G10" s="91"/>
      <c r="H10" s="91"/>
      <c r="I10" s="12"/>
      <c r="J10" s="92"/>
      <c r="K10" s="93"/>
      <c r="L10" s="93"/>
    </row>
    <row r="11" spans="1:24" s="6" customFormat="1" ht="20.100000000000001" customHeight="1" x14ac:dyDescent="0.25">
      <c r="A11" s="94">
        <v>44968</v>
      </c>
      <c r="B11" s="6" t="s">
        <v>13</v>
      </c>
      <c r="C11" s="95">
        <v>250</v>
      </c>
      <c r="D11" s="95">
        <v>0</v>
      </c>
      <c r="E11" s="95">
        <v>250</v>
      </c>
      <c r="F11" s="6">
        <v>611</v>
      </c>
      <c r="G11" s="6">
        <v>4200</v>
      </c>
      <c r="H11" s="6">
        <v>61106</v>
      </c>
      <c r="I11" s="6" t="s">
        <v>176</v>
      </c>
      <c r="J11" s="6" t="s">
        <v>177</v>
      </c>
      <c r="K11" s="6" t="s">
        <v>149</v>
      </c>
      <c r="L11" s="6" t="s">
        <v>54</v>
      </c>
      <c r="N11" s="6" t="b">
        <f>OR(F11&lt;100,LEN(F11)=2)</f>
        <v>0</v>
      </c>
      <c r="O11" s="6" t="b">
        <f>OR(G11&lt;1000,LEN(G11)=3)</f>
        <v>0</v>
      </c>
      <c r="P11" s="6" t="b">
        <f>IF(H11&lt;1000,TRUE)</f>
        <v>0</v>
      </c>
      <c r="Q11" s="6" t="e">
        <f>OR(#REF!&lt;100000,LEN(#REF!)=5)</f>
        <v>#REF!</v>
      </c>
    </row>
    <row r="12" spans="1:24" s="6" customFormat="1" ht="20.100000000000001" customHeight="1" x14ac:dyDescent="0.25">
      <c r="A12" s="94">
        <v>44969</v>
      </c>
      <c r="B12" s="6" t="s">
        <v>13</v>
      </c>
      <c r="C12" s="95">
        <v>500</v>
      </c>
      <c r="D12" s="95">
        <v>0</v>
      </c>
      <c r="E12" s="95">
        <f>C12</f>
        <v>500</v>
      </c>
      <c r="F12" s="6">
        <v>611</v>
      </c>
      <c r="G12" s="6">
        <v>4200</v>
      </c>
      <c r="H12" s="6">
        <v>61106</v>
      </c>
      <c r="I12" s="6" t="s">
        <v>176</v>
      </c>
      <c r="J12" s="6" t="s">
        <v>177</v>
      </c>
      <c r="K12" s="6" t="s">
        <v>178</v>
      </c>
      <c r="L12" s="6" t="s">
        <v>54</v>
      </c>
    </row>
    <row r="13" spans="1:24" s="6" customFormat="1" ht="20.100000000000001" customHeight="1" x14ac:dyDescent="0.25">
      <c r="A13" s="94">
        <v>44969</v>
      </c>
      <c r="B13" s="6" t="s">
        <v>13</v>
      </c>
      <c r="C13" s="95">
        <v>250</v>
      </c>
      <c r="D13" s="95">
        <v>0</v>
      </c>
      <c r="E13" s="95">
        <v>250</v>
      </c>
      <c r="F13" s="6">
        <v>595</v>
      </c>
      <c r="G13" s="6">
        <v>4200</v>
      </c>
      <c r="H13" s="6">
        <v>59510</v>
      </c>
      <c r="I13" s="6" t="s">
        <v>176</v>
      </c>
      <c r="J13" s="6" t="s">
        <v>179</v>
      </c>
      <c r="K13" s="6" t="s">
        <v>149</v>
      </c>
      <c r="L13" s="6" t="s">
        <v>54</v>
      </c>
      <c r="N13" s="6" t="b">
        <f>OR(F13&lt;100,LEN(F13)=2)</f>
        <v>0</v>
      </c>
      <c r="O13" s="6" t="b">
        <f>OR(G13&lt;1000,LEN(G13)=3)</f>
        <v>0</v>
      </c>
      <c r="P13" s="6" t="b">
        <f>IF(H13&lt;1000,TRUE)</f>
        <v>0</v>
      </c>
      <c r="Q13" s="6" t="e">
        <f>OR(#REF!&lt;100000,LEN(#REF!)=5)</f>
        <v>#REF!</v>
      </c>
    </row>
    <row r="14" spans="1:24" s="6" customFormat="1" ht="20.100000000000001" customHeight="1" x14ac:dyDescent="0.25">
      <c r="A14" s="94">
        <v>44970</v>
      </c>
      <c r="B14" s="6" t="s">
        <v>13</v>
      </c>
      <c r="C14" s="95">
        <v>500</v>
      </c>
      <c r="D14" s="95">
        <v>0</v>
      </c>
      <c r="E14" s="95">
        <f>C14</f>
        <v>500</v>
      </c>
      <c r="F14" s="6">
        <v>595</v>
      </c>
      <c r="G14" s="6">
        <v>4200</v>
      </c>
      <c r="H14" s="6">
        <v>59510</v>
      </c>
      <c r="I14" s="6" t="s">
        <v>176</v>
      </c>
      <c r="J14" s="6" t="s">
        <v>179</v>
      </c>
      <c r="K14" s="6" t="s">
        <v>178</v>
      </c>
      <c r="L14" s="6" t="s">
        <v>54</v>
      </c>
    </row>
    <row r="15" spans="1:24" s="6" customFormat="1" ht="20.100000000000001" customHeight="1" x14ac:dyDescent="0.25">
      <c r="A15" s="94">
        <v>44971</v>
      </c>
      <c r="B15" s="6" t="s">
        <v>10</v>
      </c>
      <c r="C15" s="95">
        <v>174</v>
      </c>
      <c r="D15" s="95">
        <v>29</v>
      </c>
      <c r="E15" s="95">
        <v>145</v>
      </c>
      <c r="F15" s="6">
        <v>611</v>
      </c>
      <c r="G15" s="6">
        <v>4200</v>
      </c>
      <c r="H15" s="6">
        <v>61111</v>
      </c>
      <c r="I15" s="6" t="s">
        <v>176</v>
      </c>
      <c r="J15" s="6" t="s">
        <v>180</v>
      </c>
      <c r="K15" s="6" t="s">
        <v>181</v>
      </c>
      <c r="L15" s="6" t="s">
        <v>48</v>
      </c>
    </row>
    <row r="16" spans="1:24" s="6" customFormat="1" ht="20.100000000000001" customHeight="1" x14ac:dyDescent="0.25">
      <c r="A16" s="94">
        <v>44972</v>
      </c>
      <c r="B16" s="6" t="s">
        <v>13</v>
      </c>
      <c r="C16" s="95">
        <v>500</v>
      </c>
      <c r="D16" s="95">
        <v>0</v>
      </c>
      <c r="E16" s="95">
        <f>C16</f>
        <v>500</v>
      </c>
      <c r="F16" s="6">
        <v>611</v>
      </c>
      <c r="G16" s="6">
        <v>4200</v>
      </c>
      <c r="H16" s="6">
        <v>61106</v>
      </c>
      <c r="I16" s="6" t="s">
        <v>176</v>
      </c>
      <c r="J16" s="6" t="s">
        <v>177</v>
      </c>
      <c r="K16" s="6" t="s">
        <v>178</v>
      </c>
      <c r="L16" s="6" t="s">
        <v>54</v>
      </c>
    </row>
    <row r="17" spans="1:17" s="6" customFormat="1" ht="20.100000000000001" customHeight="1" x14ac:dyDescent="0.25">
      <c r="A17" s="94">
        <v>44972</v>
      </c>
      <c r="B17" s="6" t="s">
        <v>13</v>
      </c>
      <c r="C17" s="95">
        <v>250</v>
      </c>
      <c r="D17" s="95">
        <v>0</v>
      </c>
      <c r="E17" s="95">
        <v>250</v>
      </c>
      <c r="F17" s="6">
        <v>611</v>
      </c>
      <c r="G17" s="6">
        <v>4200</v>
      </c>
      <c r="H17" s="6">
        <v>61106</v>
      </c>
      <c r="I17" s="6" t="s">
        <v>176</v>
      </c>
      <c r="J17" s="6" t="s">
        <v>177</v>
      </c>
      <c r="K17" s="6" t="s">
        <v>149</v>
      </c>
      <c r="L17" s="6" t="s">
        <v>54</v>
      </c>
      <c r="N17" s="6" t="b">
        <f>OR(F17&lt;100,LEN(F17)=2)</f>
        <v>0</v>
      </c>
      <c r="O17" s="6" t="b">
        <f>OR(G17&lt;1000,LEN(G17)=3)</f>
        <v>0</v>
      </c>
      <c r="P17" s="6" t="b">
        <f>IF(H17&lt;1000,TRUE)</f>
        <v>0</v>
      </c>
      <c r="Q17" s="6" t="e">
        <f>OR(#REF!&lt;100000,LEN(#REF!)=5)</f>
        <v>#REF!</v>
      </c>
    </row>
    <row r="18" spans="1:17" s="6" customFormat="1" ht="20.100000000000001" customHeight="1" x14ac:dyDescent="0.25">
      <c r="A18" s="94">
        <v>44974</v>
      </c>
      <c r="B18" s="6" t="s">
        <v>13</v>
      </c>
      <c r="C18" s="95">
        <v>500</v>
      </c>
      <c r="D18" s="95">
        <v>0</v>
      </c>
      <c r="E18" s="95">
        <f>C18</f>
        <v>500</v>
      </c>
      <c r="F18" s="6">
        <v>595</v>
      </c>
      <c r="G18" s="6">
        <v>4200</v>
      </c>
      <c r="H18" s="6">
        <v>59510</v>
      </c>
      <c r="I18" s="6" t="s">
        <v>176</v>
      </c>
      <c r="J18" s="6" t="s">
        <v>179</v>
      </c>
      <c r="K18" s="6" t="s">
        <v>178</v>
      </c>
      <c r="L18" s="6" t="s">
        <v>54</v>
      </c>
    </row>
    <row r="19" spans="1:17" s="6" customFormat="1" ht="20.100000000000001" customHeight="1" x14ac:dyDescent="0.25">
      <c r="A19" s="94">
        <v>44975</v>
      </c>
      <c r="B19" s="6" t="s">
        <v>13</v>
      </c>
      <c r="C19" s="95">
        <v>500</v>
      </c>
      <c r="D19" s="95">
        <v>0</v>
      </c>
      <c r="E19" s="95">
        <f>C19</f>
        <v>500</v>
      </c>
      <c r="F19" s="6">
        <v>611</v>
      </c>
      <c r="G19" s="6">
        <v>4200</v>
      </c>
      <c r="H19" s="6">
        <v>61106</v>
      </c>
      <c r="I19" s="6" t="s">
        <v>176</v>
      </c>
      <c r="J19" s="6" t="s">
        <v>177</v>
      </c>
      <c r="K19" s="6" t="s">
        <v>178</v>
      </c>
      <c r="L19" s="6" t="s">
        <v>54</v>
      </c>
    </row>
    <row r="20" spans="1:17" s="6" customFormat="1" ht="20.100000000000001" customHeight="1" x14ac:dyDescent="0.25">
      <c r="A20" s="94">
        <v>44975</v>
      </c>
      <c r="B20" s="6" t="s">
        <v>13</v>
      </c>
      <c r="C20" s="95">
        <v>250</v>
      </c>
      <c r="D20" s="95">
        <v>0</v>
      </c>
      <c r="E20" s="95">
        <v>250</v>
      </c>
      <c r="F20" s="6">
        <v>611</v>
      </c>
      <c r="G20" s="6">
        <v>4200</v>
      </c>
      <c r="H20" s="6">
        <v>61111</v>
      </c>
      <c r="I20" s="6" t="s">
        <v>176</v>
      </c>
      <c r="J20" s="6" t="s">
        <v>182</v>
      </c>
      <c r="K20" s="6" t="s">
        <v>149</v>
      </c>
      <c r="L20" s="6" t="s">
        <v>54</v>
      </c>
      <c r="N20" s="6" t="b">
        <f>OR(F20&lt;100,LEN(F20)=2)</f>
        <v>0</v>
      </c>
      <c r="O20" s="6" t="b">
        <f>OR(G20&lt;1000,LEN(G20)=3)</f>
        <v>0</v>
      </c>
      <c r="P20" s="6" t="b">
        <f>IF(H20&lt;1000,TRUE)</f>
        <v>0</v>
      </c>
      <c r="Q20" s="6" t="e">
        <f>OR(#REF!&lt;100000,LEN(#REF!)=5)</f>
        <v>#REF!</v>
      </c>
    </row>
    <row r="21" spans="1:17" s="6" customFormat="1" ht="20.100000000000001" customHeight="1" x14ac:dyDescent="0.25">
      <c r="A21" s="94">
        <v>44978</v>
      </c>
      <c r="B21" s="6" t="s">
        <v>13</v>
      </c>
      <c r="C21" s="95">
        <v>250</v>
      </c>
      <c r="D21" s="95">
        <v>0</v>
      </c>
      <c r="E21" s="95">
        <v>250</v>
      </c>
      <c r="F21" s="6">
        <v>595</v>
      </c>
      <c r="G21" s="6">
        <v>4200</v>
      </c>
      <c r="H21" s="6">
        <v>59510</v>
      </c>
      <c r="I21" s="6" t="s">
        <v>176</v>
      </c>
      <c r="J21" s="6" t="s">
        <v>179</v>
      </c>
      <c r="K21" s="6" t="s">
        <v>149</v>
      </c>
      <c r="L21" s="6" t="s">
        <v>54</v>
      </c>
      <c r="N21" s="6" t="b">
        <f>OR(F21&lt;100,LEN(F21)=2)</f>
        <v>0</v>
      </c>
      <c r="O21" s="6" t="b">
        <f>OR(G21&lt;1000,LEN(G21)=3)</f>
        <v>0</v>
      </c>
      <c r="P21" s="6" t="b">
        <f>IF(H21&lt;1000,TRUE)</f>
        <v>0</v>
      </c>
      <c r="Q21" s="6" t="e">
        <f>OR(#REF!&lt;100000,LEN(#REF!)=5)</f>
        <v>#REF!</v>
      </c>
    </row>
    <row r="22" spans="1:17" s="6" customFormat="1" ht="20.100000000000001" customHeight="1" x14ac:dyDescent="0.25">
      <c r="A22" s="94">
        <v>44979</v>
      </c>
      <c r="B22" s="6" t="s">
        <v>13</v>
      </c>
      <c r="C22" s="95">
        <v>500</v>
      </c>
      <c r="D22" s="95">
        <v>0</v>
      </c>
      <c r="E22" s="95">
        <f>C22</f>
        <v>500</v>
      </c>
      <c r="F22" s="6">
        <v>611</v>
      </c>
      <c r="G22" s="6">
        <v>4200</v>
      </c>
      <c r="H22" s="6">
        <v>61106</v>
      </c>
      <c r="I22" s="6" t="s">
        <v>176</v>
      </c>
      <c r="J22" s="6" t="s">
        <v>177</v>
      </c>
      <c r="K22" s="6" t="s">
        <v>178</v>
      </c>
      <c r="L22" s="6" t="s">
        <v>54</v>
      </c>
    </row>
    <row r="23" spans="1:17" s="6" customFormat="1" ht="20.100000000000001" customHeight="1" x14ac:dyDescent="0.25">
      <c r="A23" s="94">
        <v>44979</v>
      </c>
      <c r="B23" s="6" t="s">
        <v>13</v>
      </c>
      <c r="C23" s="95">
        <v>500</v>
      </c>
      <c r="D23" s="95">
        <v>0</v>
      </c>
      <c r="E23" s="95">
        <f>C23</f>
        <v>500</v>
      </c>
      <c r="F23" s="6">
        <v>595</v>
      </c>
      <c r="G23" s="6">
        <v>4200</v>
      </c>
      <c r="H23" s="6">
        <v>59510</v>
      </c>
      <c r="I23" s="6" t="s">
        <v>176</v>
      </c>
      <c r="J23" s="6" t="s">
        <v>179</v>
      </c>
      <c r="K23" s="6" t="s">
        <v>178</v>
      </c>
      <c r="L23" s="6" t="s">
        <v>54</v>
      </c>
    </row>
    <row r="24" spans="1:17" s="6" customFormat="1" ht="20.100000000000001" customHeight="1" x14ac:dyDescent="0.25">
      <c r="A24" s="94">
        <v>44984</v>
      </c>
      <c r="B24" s="6" t="s">
        <v>13</v>
      </c>
      <c r="C24" s="95">
        <v>326.23</v>
      </c>
      <c r="D24" s="95">
        <v>0</v>
      </c>
      <c r="E24" s="95">
        <v>326.23</v>
      </c>
      <c r="F24" s="6">
        <v>595</v>
      </c>
      <c r="G24" s="6">
        <v>4200</v>
      </c>
      <c r="H24" s="6">
        <v>59510</v>
      </c>
      <c r="I24" s="6" t="s">
        <v>176</v>
      </c>
      <c r="J24" s="6" t="s">
        <v>179</v>
      </c>
      <c r="K24" s="6" t="s">
        <v>149</v>
      </c>
      <c r="L24" s="6" t="s">
        <v>54</v>
      </c>
      <c r="N24" s="6" t="b">
        <f>OR(F24&lt;100,LEN(F24)=2)</f>
        <v>0</v>
      </c>
      <c r="O24" s="6" t="b">
        <f>OR(G24&lt;1000,LEN(G24)=3)</f>
        <v>0</v>
      </c>
      <c r="P24" s="6" t="b">
        <f>IF(H24&lt;1000,TRUE)</f>
        <v>0</v>
      </c>
      <c r="Q24" s="6" t="e">
        <f>OR(#REF!&lt;100000,LEN(#REF!)=5)</f>
        <v>#REF!</v>
      </c>
    </row>
    <row r="25" spans="1:17" s="6" customFormat="1" ht="20.100000000000001" customHeight="1" x14ac:dyDescent="0.25">
      <c r="A25" s="94">
        <v>44984</v>
      </c>
      <c r="B25" s="6" t="s">
        <v>13</v>
      </c>
      <c r="C25" s="95">
        <v>500</v>
      </c>
      <c r="D25" s="95">
        <v>0</v>
      </c>
      <c r="E25" s="95">
        <f>C25</f>
        <v>500</v>
      </c>
      <c r="F25" s="6">
        <v>611</v>
      </c>
      <c r="G25" s="6">
        <v>4200</v>
      </c>
      <c r="H25" s="6">
        <v>61106</v>
      </c>
      <c r="I25" s="6" t="s">
        <v>176</v>
      </c>
      <c r="J25" s="6" t="s">
        <v>177</v>
      </c>
      <c r="K25" s="6" t="s">
        <v>178</v>
      </c>
      <c r="L25" s="6" t="s">
        <v>54</v>
      </c>
    </row>
    <row r="26" spans="1:17" s="6" customFormat="1" ht="20.100000000000001" customHeight="1" x14ac:dyDescent="0.25">
      <c r="A26" s="94">
        <v>44984</v>
      </c>
      <c r="B26" s="6" t="s">
        <v>13</v>
      </c>
      <c r="C26" s="95">
        <v>500</v>
      </c>
      <c r="D26" s="95">
        <v>0</v>
      </c>
      <c r="E26" s="95">
        <f>C26</f>
        <v>500</v>
      </c>
      <c r="F26" s="6">
        <v>595</v>
      </c>
      <c r="G26" s="6">
        <v>4200</v>
      </c>
      <c r="H26" s="6">
        <v>59510</v>
      </c>
      <c r="I26" s="6" t="s">
        <v>176</v>
      </c>
      <c r="J26" s="6" t="s">
        <v>179</v>
      </c>
      <c r="K26" s="6" t="s">
        <v>178</v>
      </c>
      <c r="L26" s="6" t="s">
        <v>54</v>
      </c>
    </row>
    <row r="27" spans="1:17" s="6" customFormat="1" ht="20.100000000000001" customHeight="1" x14ac:dyDescent="0.25">
      <c r="A27" s="94">
        <v>44986</v>
      </c>
      <c r="B27" s="6" t="s">
        <v>13</v>
      </c>
      <c r="C27" s="95">
        <v>268.27999999999997</v>
      </c>
      <c r="D27" s="95">
        <v>0</v>
      </c>
      <c r="E27" s="95">
        <f>C27</f>
        <v>268.27999999999997</v>
      </c>
      <c r="F27" s="6">
        <v>611</v>
      </c>
      <c r="G27" s="6">
        <v>4200</v>
      </c>
      <c r="H27" s="6">
        <v>61106</v>
      </c>
      <c r="I27" s="6" t="s">
        <v>176</v>
      </c>
      <c r="J27" s="6" t="s">
        <v>183</v>
      </c>
      <c r="K27" s="6" t="s">
        <v>178</v>
      </c>
      <c r="L27" s="6" t="s">
        <v>54</v>
      </c>
    </row>
    <row r="28" spans="1:17" s="6" customFormat="1" ht="20.100000000000001" customHeight="1" x14ac:dyDescent="0.25">
      <c r="A28" s="94">
        <v>44986</v>
      </c>
      <c r="B28" s="6" t="s">
        <v>13</v>
      </c>
      <c r="C28" s="95">
        <v>299.14999999999998</v>
      </c>
      <c r="D28" s="95">
        <v>0</v>
      </c>
      <c r="E28" s="95">
        <f>C28</f>
        <v>299.14999999999998</v>
      </c>
      <c r="F28" s="6">
        <v>595</v>
      </c>
      <c r="G28" s="6">
        <v>4200</v>
      </c>
      <c r="H28" s="6">
        <v>59510</v>
      </c>
      <c r="I28" s="6" t="s">
        <v>176</v>
      </c>
      <c r="J28" s="6" t="s">
        <v>183</v>
      </c>
      <c r="K28" s="6" t="s">
        <v>178</v>
      </c>
      <c r="L28" s="6" t="s">
        <v>54</v>
      </c>
    </row>
    <row r="29" spans="1:17" s="6" customFormat="1" ht="20.100000000000001" customHeight="1" x14ac:dyDescent="0.25">
      <c r="A29" s="94">
        <v>44986</v>
      </c>
      <c r="B29" s="6" t="s">
        <v>13</v>
      </c>
      <c r="C29" s="95">
        <v>25.56</v>
      </c>
      <c r="D29" s="95">
        <v>0</v>
      </c>
      <c r="E29" s="95">
        <v>25.56</v>
      </c>
      <c r="F29" s="6">
        <v>611</v>
      </c>
      <c r="G29" s="6">
        <v>4200</v>
      </c>
      <c r="H29" s="6">
        <v>61111</v>
      </c>
      <c r="I29" s="6" t="s">
        <v>176</v>
      </c>
      <c r="J29" s="6" t="s">
        <v>182</v>
      </c>
      <c r="K29" s="6" t="s">
        <v>149</v>
      </c>
      <c r="L29" s="6" t="s">
        <v>54</v>
      </c>
      <c r="N29" s="6" t="b">
        <f>OR(F29&lt;100,LEN(F29)=2)</f>
        <v>0</v>
      </c>
      <c r="O29" s="6" t="b">
        <f>OR(G29&lt;1000,LEN(G29)=3)</f>
        <v>0</v>
      </c>
      <c r="P29" s="6" t="b">
        <f>IF(H29&lt;1000,TRUE)</f>
        <v>0</v>
      </c>
      <c r="Q29" s="6" t="e">
        <f>OR(#REF!&lt;100000,LEN(#REF!)=5)</f>
        <v>#REF!</v>
      </c>
    </row>
    <row r="30" spans="1:17" s="6" customFormat="1" ht="20.100000000000001" customHeight="1" x14ac:dyDescent="0.25">
      <c r="A30" s="94">
        <v>44988</v>
      </c>
      <c r="B30" s="6" t="s">
        <v>13</v>
      </c>
      <c r="C30" s="95">
        <v>436.8</v>
      </c>
      <c r="D30" s="95">
        <v>0</v>
      </c>
      <c r="E30" s="95">
        <v>436.8</v>
      </c>
      <c r="F30" s="6">
        <v>595</v>
      </c>
      <c r="G30" s="6">
        <v>1105</v>
      </c>
      <c r="I30" s="6" t="s">
        <v>184</v>
      </c>
      <c r="J30" s="6" t="s">
        <v>185</v>
      </c>
      <c r="K30" s="6" t="s">
        <v>186</v>
      </c>
      <c r="L30" s="6" t="s">
        <v>43</v>
      </c>
    </row>
    <row r="31" spans="1:17" s="6" customFormat="1" ht="20.100000000000001" customHeight="1" x14ac:dyDescent="0.25">
      <c r="A31" s="94">
        <v>44988</v>
      </c>
      <c r="B31" s="6" t="s">
        <v>13</v>
      </c>
      <c r="C31" s="95">
        <v>250</v>
      </c>
      <c r="D31" s="95">
        <v>0</v>
      </c>
      <c r="E31" s="95">
        <v>250</v>
      </c>
      <c r="F31" s="6">
        <v>611</v>
      </c>
      <c r="G31" s="6">
        <v>4200</v>
      </c>
      <c r="H31" s="6">
        <v>61106</v>
      </c>
      <c r="I31" s="6" t="s">
        <v>176</v>
      </c>
      <c r="J31" s="6" t="s">
        <v>187</v>
      </c>
      <c r="K31" s="6" t="s">
        <v>149</v>
      </c>
      <c r="L31" s="6" t="s">
        <v>54</v>
      </c>
      <c r="N31" s="6" t="b">
        <f>OR(F31&lt;100,LEN(F31)=2)</f>
        <v>0</v>
      </c>
      <c r="O31" s="6" t="b">
        <f>OR(G31&lt;1000,LEN(G31)=3)</f>
        <v>0</v>
      </c>
      <c r="P31" s="6" t="b">
        <f>IF(H31&lt;1000,TRUE)</f>
        <v>0</v>
      </c>
      <c r="Q31" s="6" t="e">
        <f>OR(#REF!&lt;100000,LEN(#REF!)=5)</f>
        <v>#REF!</v>
      </c>
    </row>
    <row r="32" spans="1:17" s="6" customFormat="1" ht="20.100000000000001" customHeight="1" x14ac:dyDescent="0.25">
      <c r="A32" s="94">
        <v>44988</v>
      </c>
      <c r="B32" s="6" t="s">
        <v>13</v>
      </c>
      <c r="C32" s="95">
        <v>500</v>
      </c>
      <c r="D32" s="95">
        <v>0</v>
      </c>
      <c r="E32" s="95">
        <f>C32</f>
        <v>500</v>
      </c>
      <c r="F32" s="6">
        <v>595</v>
      </c>
      <c r="G32" s="6">
        <v>4200</v>
      </c>
      <c r="H32" s="6">
        <v>59510</v>
      </c>
      <c r="I32" s="6" t="s">
        <v>176</v>
      </c>
      <c r="J32" s="6" t="s">
        <v>179</v>
      </c>
      <c r="K32" s="6" t="s">
        <v>178</v>
      </c>
      <c r="L32" s="6" t="s">
        <v>54</v>
      </c>
    </row>
    <row r="33" spans="1:17" s="6" customFormat="1" ht="20.100000000000001" customHeight="1" x14ac:dyDescent="0.25">
      <c r="A33" s="94">
        <v>44988</v>
      </c>
      <c r="B33" s="6" t="s">
        <v>13</v>
      </c>
      <c r="C33" s="95">
        <v>34.96</v>
      </c>
      <c r="D33" s="95">
        <v>0</v>
      </c>
      <c r="E33" s="95">
        <f t="shared" ref="E33" si="0">C33</f>
        <v>34.96</v>
      </c>
      <c r="F33" s="6">
        <v>611</v>
      </c>
      <c r="G33" s="6">
        <v>4200</v>
      </c>
      <c r="H33" s="6">
        <v>61106</v>
      </c>
      <c r="I33" s="6" t="s">
        <v>176</v>
      </c>
      <c r="J33" s="6" t="s">
        <v>188</v>
      </c>
      <c r="K33" s="6" t="s">
        <v>189</v>
      </c>
      <c r="L33" s="6" t="s">
        <v>54</v>
      </c>
    </row>
    <row r="34" spans="1:17" s="6" customFormat="1" ht="20.100000000000001" customHeight="1" x14ac:dyDescent="0.25">
      <c r="A34" s="94">
        <v>44989</v>
      </c>
      <c r="B34" s="6" t="s">
        <v>13</v>
      </c>
      <c r="C34" s="95">
        <v>500</v>
      </c>
      <c r="D34" s="95">
        <v>0</v>
      </c>
      <c r="E34" s="95">
        <f>C34</f>
        <v>500</v>
      </c>
      <c r="F34" s="6">
        <v>595</v>
      </c>
      <c r="G34" s="6">
        <v>4200</v>
      </c>
      <c r="H34" s="6">
        <v>59510</v>
      </c>
      <c r="I34" s="6" t="s">
        <v>176</v>
      </c>
      <c r="J34" s="6" t="s">
        <v>179</v>
      </c>
      <c r="K34" s="6" t="s">
        <v>178</v>
      </c>
      <c r="L34" s="6" t="s">
        <v>54</v>
      </c>
    </row>
    <row r="35" spans="1:17" s="6" customFormat="1" ht="20.100000000000001" customHeight="1" x14ac:dyDescent="0.25">
      <c r="A35" s="94">
        <v>44989</v>
      </c>
      <c r="B35" s="6" t="s">
        <v>13</v>
      </c>
      <c r="C35" s="95">
        <v>500</v>
      </c>
      <c r="D35" s="95">
        <v>0</v>
      </c>
      <c r="E35" s="95">
        <f>C35</f>
        <v>500</v>
      </c>
      <c r="F35" s="6">
        <v>611</v>
      </c>
      <c r="G35" s="6">
        <v>4200</v>
      </c>
      <c r="H35" s="6">
        <v>61106</v>
      </c>
      <c r="I35" s="6" t="s">
        <v>176</v>
      </c>
      <c r="J35" s="6" t="s">
        <v>177</v>
      </c>
      <c r="K35" s="6" t="s">
        <v>178</v>
      </c>
      <c r="L35" s="6" t="s">
        <v>54</v>
      </c>
    </row>
    <row r="36" spans="1:17" s="6" customFormat="1" ht="20.100000000000001" customHeight="1" x14ac:dyDescent="0.25">
      <c r="A36" s="94">
        <v>44989</v>
      </c>
      <c r="B36" s="6" t="s">
        <v>13</v>
      </c>
      <c r="C36" s="95">
        <v>23.62</v>
      </c>
      <c r="D36" s="95">
        <v>0</v>
      </c>
      <c r="E36" s="95">
        <f t="shared" ref="E36" si="1">C36</f>
        <v>23.62</v>
      </c>
      <c r="F36" s="6">
        <v>611</v>
      </c>
      <c r="G36" s="6">
        <v>4200</v>
      </c>
      <c r="H36" s="6">
        <v>61106</v>
      </c>
      <c r="I36" s="6" t="s">
        <v>176</v>
      </c>
      <c r="J36" s="6" t="s">
        <v>188</v>
      </c>
      <c r="K36" s="6" t="s">
        <v>189</v>
      </c>
      <c r="L36" s="6" t="s">
        <v>54</v>
      </c>
    </row>
    <row r="37" spans="1:17" s="158" customFormat="1" ht="20.100000000000001" customHeight="1" x14ac:dyDescent="0.25">
      <c r="A37" s="157">
        <v>44989</v>
      </c>
      <c r="B37" s="158" t="s">
        <v>13</v>
      </c>
      <c r="C37" s="159">
        <v>250</v>
      </c>
      <c r="D37" s="159">
        <v>0</v>
      </c>
      <c r="E37" s="159">
        <v>250</v>
      </c>
      <c r="F37" s="158">
        <v>595</v>
      </c>
      <c r="G37" s="158">
        <v>4300</v>
      </c>
      <c r="H37" s="158">
        <v>59516</v>
      </c>
      <c r="I37" s="158" t="s">
        <v>176</v>
      </c>
      <c r="J37" s="158" t="s">
        <v>190</v>
      </c>
      <c r="K37" s="158" t="s">
        <v>149</v>
      </c>
      <c r="L37" s="158" t="s">
        <v>54</v>
      </c>
      <c r="N37" s="158" t="b">
        <f t="shared" ref="N37:N39" si="2">OR(F37&lt;100,LEN(F37)=2)</f>
        <v>0</v>
      </c>
      <c r="O37" s="158" t="b">
        <f t="shared" ref="O37:O39" si="3">OR(G37&lt;1000,LEN(G37)=3)</f>
        <v>0</v>
      </c>
      <c r="P37" s="158" t="b">
        <f t="shared" ref="P37:P39" si="4">IF(H37&lt;1000,TRUE)</f>
        <v>0</v>
      </c>
      <c r="Q37" s="158" t="e">
        <f>OR(#REF!&lt;100000,LEN(#REF!)=5)</f>
        <v>#REF!</v>
      </c>
    </row>
    <row r="38" spans="1:17" s="158" customFormat="1" ht="20.100000000000001" customHeight="1" x14ac:dyDescent="0.25">
      <c r="A38" s="157">
        <v>44990</v>
      </c>
      <c r="B38" s="158" t="s">
        <v>13</v>
      </c>
      <c r="C38" s="159">
        <v>250</v>
      </c>
      <c r="D38" s="159">
        <v>0</v>
      </c>
      <c r="E38" s="159">
        <v>250</v>
      </c>
      <c r="F38" s="158">
        <v>611</v>
      </c>
      <c r="G38" s="158">
        <v>4200</v>
      </c>
      <c r="H38" s="158">
        <v>61106</v>
      </c>
      <c r="I38" s="158" t="s">
        <v>176</v>
      </c>
      <c r="J38" s="158" t="s">
        <v>187</v>
      </c>
      <c r="K38" s="158" t="s">
        <v>149</v>
      </c>
      <c r="L38" s="158" t="s">
        <v>54</v>
      </c>
      <c r="N38" s="158" t="b">
        <f t="shared" si="2"/>
        <v>0</v>
      </c>
      <c r="O38" s="158" t="b">
        <f t="shared" si="3"/>
        <v>0</v>
      </c>
      <c r="P38" s="158" t="b">
        <f t="shared" si="4"/>
        <v>0</v>
      </c>
      <c r="Q38" s="158" t="e">
        <f>OR(#REF!&lt;100000,LEN(#REF!)=5)</f>
        <v>#REF!</v>
      </c>
    </row>
    <row r="39" spans="1:17" s="158" customFormat="1" ht="20.100000000000001" customHeight="1" x14ac:dyDescent="0.25">
      <c r="A39" s="157">
        <v>44992</v>
      </c>
      <c r="B39" s="158" t="s">
        <v>13</v>
      </c>
      <c r="C39" s="159">
        <v>250</v>
      </c>
      <c r="D39" s="159">
        <v>0</v>
      </c>
      <c r="E39" s="159">
        <v>250</v>
      </c>
      <c r="F39" s="158">
        <v>595</v>
      </c>
      <c r="G39" s="158">
        <v>4300</v>
      </c>
      <c r="H39" s="158">
        <v>59516</v>
      </c>
      <c r="I39" s="158" t="s">
        <v>176</v>
      </c>
      <c r="J39" s="158" t="s">
        <v>190</v>
      </c>
      <c r="K39" s="158" t="s">
        <v>149</v>
      </c>
      <c r="L39" s="158" t="s">
        <v>54</v>
      </c>
      <c r="N39" s="158" t="b">
        <f t="shared" si="2"/>
        <v>0</v>
      </c>
      <c r="O39" s="158" t="b">
        <f t="shared" si="3"/>
        <v>0</v>
      </c>
      <c r="P39" s="158" t="b">
        <f t="shared" si="4"/>
        <v>0</v>
      </c>
      <c r="Q39" s="158" t="e">
        <f>OR(#REF!&lt;100000,LEN(#REF!)=5)</f>
        <v>#REF!</v>
      </c>
    </row>
    <row r="40" spans="1:17" s="158" customFormat="1" ht="20.100000000000001" customHeight="1" x14ac:dyDescent="0.25">
      <c r="A40" s="157">
        <v>44992</v>
      </c>
      <c r="B40" s="158" t="s">
        <v>13</v>
      </c>
      <c r="C40" s="159">
        <v>1000</v>
      </c>
      <c r="D40" s="159">
        <v>0</v>
      </c>
      <c r="E40" s="159">
        <f>C40</f>
        <v>1000</v>
      </c>
      <c r="F40" s="158">
        <v>595</v>
      </c>
      <c r="G40" s="158">
        <v>4200</v>
      </c>
      <c r="H40" s="158">
        <v>59510</v>
      </c>
      <c r="I40" s="158" t="s">
        <v>176</v>
      </c>
      <c r="J40" s="158" t="s">
        <v>179</v>
      </c>
      <c r="K40" s="158" t="s">
        <v>178</v>
      </c>
      <c r="L40" s="158" t="s">
        <v>54</v>
      </c>
    </row>
    <row r="41" spans="1:17" s="158" customFormat="1" ht="20.100000000000001" customHeight="1" x14ac:dyDescent="0.25">
      <c r="A41" s="157">
        <v>44992</v>
      </c>
      <c r="B41" s="158" t="s">
        <v>13</v>
      </c>
      <c r="C41" s="159">
        <v>500</v>
      </c>
      <c r="D41" s="159">
        <v>0</v>
      </c>
      <c r="E41" s="159">
        <f>C41</f>
        <v>500</v>
      </c>
      <c r="F41" s="158">
        <v>611</v>
      </c>
      <c r="G41" s="158">
        <v>4200</v>
      </c>
      <c r="H41" s="158">
        <v>61106</v>
      </c>
      <c r="I41" s="158" t="s">
        <v>176</v>
      </c>
      <c r="J41" s="158" t="s">
        <v>187</v>
      </c>
      <c r="K41" s="158" t="s">
        <v>178</v>
      </c>
      <c r="L41" s="158" t="s">
        <v>54</v>
      </c>
    </row>
    <row r="42" spans="1:17" s="158" customFormat="1" ht="20.100000000000001" customHeight="1" x14ac:dyDescent="0.25">
      <c r="A42" s="157">
        <v>44994</v>
      </c>
      <c r="B42" s="158" t="s">
        <v>13</v>
      </c>
      <c r="C42" s="159">
        <v>304.43</v>
      </c>
      <c r="D42" s="159">
        <v>0</v>
      </c>
      <c r="E42" s="159">
        <v>304.43</v>
      </c>
      <c r="F42" s="158">
        <v>595</v>
      </c>
      <c r="G42" s="158">
        <v>1101</v>
      </c>
      <c r="I42" s="158" t="s">
        <v>184</v>
      </c>
      <c r="J42" s="158" t="s">
        <v>191</v>
      </c>
      <c r="K42" s="158" t="s">
        <v>192</v>
      </c>
      <c r="L42" s="158" t="s">
        <v>41</v>
      </c>
    </row>
    <row r="43" spans="1:17" s="158" customFormat="1" ht="20.100000000000001" customHeight="1" x14ac:dyDescent="0.25">
      <c r="A43" s="157">
        <v>44994</v>
      </c>
      <c r="B43" s="158" t="s">
        <v>13</v>
      </c>
      <c r="C43" s="159">
        <v>500</v>
      </c>
      <c r="D43" s="159">
        <v>0</v>
      </c>
      <c r="E43" s="159">
        <f>C43</f>
        <v>500</v>
      </c>
      <c r="F43" s="158">
        <v>595</v>
      </c>
      <c r="G43" s="158">
        <v>4300</v>
      </c>
      <c r="H43" s="158">
        <v>59516</v>
      </c>
      <c r="I43" s="158" t="s">
        <v>176</v>
      </c>
      <c r="J43" s="158" t="s">
        <v>190</v>
      </c>
      <c r="K43" s="158" t="s">
        <v>178</v>
      </c>
      <c r="L43" s="158" t="s">
        <v>54</v>
      </c>
    </row>
    <row r="44" spans="1:17" s="158" customFormat="1" ht="20.100000000000001" customHeight="1" x14ac:dyDescent="0.25">
      <c r="A44" s="157">
        <v>44994</v>
      </c>
      <c r="B44" s="158" t="s">
        <v>13</v>
      </c>
      <c r="C44" s="159">
        <v>250</v>
      </c>
      <c r="D44" s="159">
        <v>0</v>
      </c>
      <c r="E44" s="159">
        <v>250</v>
      </c>
      <c r="F44" s="158">
        <v>595</v>
      </c>
      <c r="G44" s="158">
        <v>4300</v>
      </c>
      <c r="H44" s="158">
        <v>59516</v>
      </c>
      <c r="I44" s="158" t="s">
        <v>176</v>
      </c>
      <c r="J44" s="158" t="s">
        <v>190</v>
      </c>
      <c r="K44" s="158" t="s">
        <v>149</v>
      </c>
      <c r="L44" s="158" t="s">
        <v>54</v>
      </c>
      <c r="N44" s="158" t="b">
        <f t="shared" ref="N44" si="5">OR(F44&lt;100,LEN(F44)=2)</f>
        <v>0</v>
      </c>
      <c r="O44" s="158" t="b">
        <f t="shared" ref="O44" si="6">OR(G44&lt;1000,LEN(G44)=3)</f>
        <v>0</v>
      </c>
      <c r="P44" s="158" t="b">
        <f t="shared" ref="P44" si="7">IF(H44&lt;1000,TRUE)</f>
        <v>0</v>
      </c>
      <c r="Q44" s="158" t="e">
        <f>OR(#REF!&lt;100000,LEN(#REF!)=5)</f>
        <v>#REF!</v>
      </c>
    </row>
    <row r="45" spans="1:17" s="158" customFormat="1" ht="20.100000000000001" customHeight="1" x14ac:dyDescent="0.25">
      <c r="A45" s="157">
        <v>44995</v>
      </c>
      <c r="B45" s="158" t="s">
        <v>13</v>
      </c>
      <c r="C45" s="159">
        <v>500</v>
      </c>
      <c r="D45" s="159">
        <v>0</v>
      </c>
      <c r="E45" s="159">
        <f>C45</f>
        <v>500</v>
      </c>
      <c r="F45" s="158">
        <v>611</v>
      </c>
      <c r="G45" s="158">
        <v>4200</v>
      </c>
      <c r="H45" s="158">
        <v>61106</v>
      </c>
      <c r="I45" s="158" t="s">
        <v>176</v>
      </c>
      <c r="J45" s="158" t="s">
        <v>187</v>
      </c>
      <c r="K45" s="158" t="s">
        <v>178</v>
      </c>
      <c r="L45" s="158" t="s">
        <v>54</v>
      </c>
    </row>
    <row r="46" spans="1:17" s="6" customFormat="1" ht="20.100000000000001" customHeight="1" thickBot="1" x14ac:dyDescent="0.3">
      <c r="A46" s="113" t="s">
        <v>31</v>
      </c>
      <c r="B46" s="114"/>
      <c r="C46" s="40">
        <f>SUM(C11:C45)</f>
        <v>12893.03</v>
      </c>
      <c r="D46" s="96">
        <f>SUM(D11:D45)</f>
        <v>29</v>
      </c>
      <c r="E46" s="40">
        <f>SUM(E11:E45)</f>
        <v>12864.03</v>
      </c>
      <c r="F46" s="124"/>
      <c r="G46" s="125"/>
      <c r="H46" s="126"/>
      <c r="I46" s="36"/>
      <c r="J46" s="97"/>
      <c r="K46" s="98"/>
      <c r="L46" s="99"/>
    </row>
    <row r="47" spans="1:17" x14ac:dyDescent="0.2">
      <c r="F47" s="100"/>
    </row>
    <row r="48" spans="1:17" x14ac:dyDescent="0.2">
      <c r="F48" s="100"/>
    </row>
    <row r="49" spans="2:12" s="2" customFormat="1" ht="15.75" x14ac:dyDescent="0.25">
      <c r="B49" s="105" t="s">
        <v>69</v>
      </c>
      <c r="C49" s="106"/>
      <c r="F49" s="102"/>
      <c r="G49" s="102"/>
      <c r="H49" s="102"/>
      <c r="J49" s="103"/>
      <c r="K49" s="103"/>
      <c r="L49" s="103"/>
    </row>
    <row r="50" spans="2:12" s="2" customFormat="1" ht="15" x14ac:dyDescent="0.2">
      <c r="B50" s="30" t="s">
        <v>11</v>
      </c>
      <c r="C50" s="31" t="s">
        <v>12</v>
      </c>
      <c r="F50" s="102"/>
      <c r="G50" s="102"/>
      <c r="H50" s="102"/>
      <c r="J50" s="103"/>
      <c r="K50" s="103"/>
      <c r="L50" s="103"/>
    </row>
    <row r="51" spans="2:12" s="2" customFormat="1" ht="15" x14ac:dyDescent="0.2">
      <c r="B51" s="30" t="s">
        <v>13</v>
      </c>
      <c r="C51" s="31" t="s">
        <v>14</v>
      </c>
      <c r="F51" s="102"/>
      <c r="G51" s="102"/>
      <c r="H51" s="102"/>
      <c r="J51" s="103"/>
      <c r="K51" s="103"/>
      <c r="L51" s="103"/>
    </row>
    <row r="52" spans="2:12" s="2" customFormat="1" ht="15" x14ac:dyDescent="0.2">
      <c r="B52" s="30" t="s">
        <v>10</v>
      </c>
      <c r="C52" s="31" t="s">
        <v>70</v>
      </c>
      <c r="F52" s="102"/>
      <c r="G52" s="102"/>
      <c r="H52" s="102"/>
      <c r="J52" s="103"/>
      <c r="K52" s="103"/>
      <c r="L52" s="103"/>
    </row>
    <row r="53" spans="2:12" s="2" customFormat="1" ht="15" x14ac:dyDescent="0.2">
      <c r="B53" s="30" t="s">
        <v>21</v>
      </c>
      <c r="C53" s="31" t="s">
        <v>71</v>
      </c>
      <c r="F53" s="102"/>
      <c r="G53" s="102"/>
      <c r="H53" s="102"/>
      <c r="J53" s="103"/>
      <c r="K53" s="103"/>
      <c r="L53" s="103"/>
    </row>
    <row r="54" spans="2:12" s="2" customFormat="1" ht="15" x14ac:dyDescent="0.2">
      <c r="B54" s="3" t="s">
        <v>9</v>
      </c>
      <c r="C54" s="32" t="s">
        <v>16</v>
      </c>
      <c r="F54" s="102"/>
      <c r="G54" s="102"/>
      <c r="H54" s="102"/>
      <c r="J54" s="103"/>
      <c r="K54" s="103"/>
      <c r="L54" s="103"/>
    </row>
    <row r="55" spans="2:12" x14ac:dyDescent="0.2">
      <c r="F55" s="100"/>
    </row>
    <row r="56" spans="2:12" x14ac:dyDescent="0.2">
      <c r="F56" s="100"/>
    </row>
    <row r="57" spans="2:12" x14ac:dyDescent="0.2">
      <c r="B57" s="107"/>
      <c r="C57" s="107"/>
      <c r="F57" s="100"/>
    </row>
  </sheetData>
  <mergeCells count="14">
    <mergeCell ref="A46:B46"/>
    <mergeCell ref="F46:H46"/>
    <mergeCell ref="B49:C49"/>
    <mergeCell ref="B57:C57"/>
    <mergeCell ref="B1:D1"/>
    <mergeCell ref="B2:D2"/>
    <mergeCell ref="A5:L5"/>
    <mergeCell ref="A7:A9"/>
    <mergeCell ref="F7:H7"/>
    <mergeCell ref="I7:I9"/>
    <mergeCell ref="J7:J9"/>
    <mergeCell ref="K7:K9"/>
    <mergeCell ref="L7:L9"/>
    <mergeCell ref="F8:H9"/>
  </mergeCells>
  <conditionalFormatting sqref="B1:D2">
    <cfRule type="expression" dxfId="213" priority="205" stopIfTrue="1">
      <formula>ISBLANK(B1)</formula>
    </cfRule>
  </conditionalFormatting>
  <conditionalFormatting sqref="J15:L15 L30 L33 J11:L12">
    <cfRule type="expression" dxfId="212" priority="206" stopIfTrue="1">
      <formula>AND(NOT(ISBLANK($C11)),ISBLANK(J11))</formula>
    </cfRule>
  </conditionalFormatting>
  <conditionalFormatting sqref="B11:B12 B15 B30 B33">
    <cfRule type="expression" dxfId="211" priority="207" stopIfTrue="1">
      <formula>AND(NOT(ISBLANK(C11)),ISBLANK(B11))</formula>
    </cfRule>
  </conditionalFormatting>
  <conditionalFormatting sqref="A11:A12 A15 A30 A33">
    <cfRule type="expression" dxfId="210" priority="208" stopIfTrue="1">
      <formula>AND(NOT(ISBLANK(C11)),ISBLANK(A11))</formula>
    </cfRule>
  </conditionalFormatting>
  <conditionalFormatting sqref="C3">
    <cfRule type="expression" dxfId="209" priority="204" stopIfTrue="1">
      <formula>ISBLANK(C3)</formula>
    </cfRule>
  </conditionalFormatting>
  <conditionalFormatting sqref="J30:K30 K33">
    <cfRule type="expression" dxfId="208" priority="203" stopIfTrue="1">
      <formula>AND(NOT(ISBLANK($C30)),ISBLANK(J30))</formula>
    </cfRule>
  </conditionalFormatting>
  <conditionalFormatting sqref="I11:I12 I15 I30 I33">
    <cfRule type="expression" priority="209" stopIfTrue="1">
      <formula>AND(SUM($N11:$R11)&gt;0,NOT(ISBLANK(I11)))</formula>
    </cfRule>
    <cfRule type="expression" dxfId="207" priority="210" stopIfTrue="1">
      <formula>SUM($N11:$R11)&gt;0</formula>
    </cfRule>
  </conditionalFormatting>
  <conditionalFormatting sqref="E3">
    <cfRule type="expression" dxfId="206" priority="202" stopIfTrue="1">
      <formula>ISBLANK(E3)</formula>
    </cfRule>
  </conditionalFormatting>
  <conditionalFormatting sqref="K13:L13">
    <cfRule type="expression" dxfId="205" priority="197" stopIfTrue="1">
      <formula>AND(NOT(ISBLANK($C13)),ISBLANK(K13))</formula>
    </cfRule>
  </conditionalFormatting>
  <conditionalFormatting sqref="B13">
    <cfRule type="expression" dxfId="204" priority="198" stopIfTrue="1">
      <formula>AND(NOT(ISBLANK(C13)),ISBLANK(B13))</formula>
    </cfRule>
  </conditionalFormatting>
  <conditionalFormatting sqref="A13">
    <cfRule type="expression" dxfId="203" priority="199" stopIfTrue="1">
      <formula>AND(NOT(ISBLANK(C13)),ISBLANK(A13))</formula>
    </cfRule>
  </conditionalFormatting>
  <conditionalFormatting sqref="I13">
    <cfRule type="expression" priority="200" stopIfTrue="1">
      <formula>AND(SUM($N13:$R13)&gt;0,NOT(ISBLANK(I13)))</formula>
    </cfRule>
    <cfRule type="expression" dxfId="202" priority="201" stopIfTrue="1">
      <formula>SUM($N13:$R13)&gt;0</formula>
    </cfRule>
  </conditionalFormatting>
  <conditionalFormatting sqref="K14:L14">
    <cfRule type="expression" dxfId="201" priority="192" stopIfTrue="1">
      <formula>AND(NOT(ISBLANK($C14)),ISBLANK(K14))</formula>
    </cfRule>
  </conditionalFormatting>
  <conditionalFormatting sqref="B14">
    <cfRule type="expression" dxfId="200" priority="193" stopIfTrue="1">
      <formula>AND(NOT(ISBLANK(C14)),ISBLANK(B14))</formula>
    </cfRule>
  </conditionalFormatting>
  <conditionalFormatting sqref="A14">
    <cfRule type="expression" dxfId="199" priority="194" stopIfTrue="1">
      <formula>AND(NOT(ISBLANK(C14)),ISBLANK(A14))</formula>
    </cfRule>
  </conditionalFormatting>
  <conditionalFormatting sqref="I14">
    <cfRule type="expression" priority="195" stopIfTrue="1">
      <formula>AND(SUM($N14:$R14)&gt;0,NOT(ISBLANK(I14)))</formula>
    </cfRule>
    <cfRule type="expression" dxfId="198" priority="196" stopIfTrue="1">
      <formula>SUM($N14:$R14)&gt;0</formula>
    </cfRule>
  </conditionalFormatting>
  <conditionalFormatting sqref="K16:L16">
    <cfRule type="expression" dxfId="197" priority="187" stopIfTrue="1">
      <formula>AND(NOT(ISBLANK($C16)),ISBLANK(K16))</formula>
    </cfRule>
  </conditionalFormatting>
  <conditionalFormatting sqref="B16">
    <cfRule type="expression" dxfId="196" priority="188" stopIfTrue="1">
      <formula>AND(NOT(ISBLANK(C16)),ISBLANK(B16))</formula>
    </cfRule>
  </conditionalFormatting>
  <conditionalFormatting sqref="A16">
    <cfRule type="expression" dxfId="195" priority="189" stopIfTrue="1">
      <formula>AND(NOT(ISBLANK(C16)),ISBLANK(A16))</formula>
    </cfRule>
  </conditionalFormatting>
  <conditionalFormatting sqref="I16">
    <cfRule type="expression" priority="190" stopIfTrue="1">
      <formula>AND(SUM($N16:$R16)&gt;0,NOT(ISBLANK(I16)))</formula>
    </cfRule>
    <cfRule type="expression" dxfId="194" priority="191" stopIfTrue="1">
      <formula>SUM($N16:$R16)&gt;0</formula>
    </cfRule>
  </conditionalFormatting>
  <conditionalFormatting sqref="K17:L17">
    <cfRule type="expression" dxfId="193" priority="182" stopIfTrue="1">
      <formula>AND(NOT(ISBLANK($C17)),ISBLANK(K17))</formula>
    </cfRule>
  </conditionalFormatting>
  <conditionalFormatting sqref="B17">
    <cfRule type="expression" dxfId="192" priority="183" stopIfTrue="1">
      <formula>AND(NOT(ISBLANK(C17)),ISBLANK(B17))</formula>
    </cfRule>
  </conditionalFormatting>
  <conditionalFormatting sqref="A17">
    <cfRule type="expression" dxfId="191" priority="184" stopIfTrue="1">
      <formula>AND(NOT(ISBLANK(C17)),ISBLANK(A17))</formula>
    </cfRule>
  </conditionalFormatting>
  <conditionalFormatting sqref="I17">
    <cfRule type="expression" priority="185" stopIfTrue="1">
      <formula>AND(SUM($N17:$R17)&gt;0,NOT(ISBLANK(I17)))</formula>
    </cfRule>
    <cfRule type="expression" dxfId="190" priority="186" stopIfTrue="1">
      <formula>SUM($N17:$R17)&gt;0</formula>
    </cfRule>
  </conditionalFormatting>
  <conditionalFormatting sqref="K18:L18">
    <cfRule type="expression" dxfId="189" priority="177" stopIfTrue="1">
      <formula>AND(NOT(ISBLANK($C18)),ISBLANK(K18))</formula>
    </cfRule>
  </conditionalFormatting>
  <conditionalFormatting sqref="B18">
    <cfRule type="expression" dxfId="188" priority="178" stopIfTrue="1">
      <formula>AND(NOT(ISBLANK(C18)),ISBLANK(B18))</formula>
    </cfRule>
  </conditionalFormatting>
  <conditionalFormatting sqref="A18">
    <cfRule type="expression" dxfId="187" priority="179" stopIfTrue="1">
      <formula>AND(NOT(ISBLANK(C18)),ISBLANK(A18))</formula>
    </cfRule>
  </conditionalFormatting>
  <conditionalFormatting sqref="I18">
    <cfRule type="expression" priority="180" stopIfTrue="1">
      <formula>AND(SUM($N18:$R18)&gt;0,NOT(ISBLANK(I18)))</formula>
    </cfRule>
    <cfRule type="expression" dxfId="186" priority="181" stopIfTrue="1">
      <formula>SUM($N18:$R18)&gt;0</formula>
    </cfRule>
  </conditionalFormatting>
  <conditionalFormatting sqref="K19:L19">
    <cfRule type="expression" dxfId="185" priority="172" stopIfTrue="1">
      <formula>AND(NOT(ISBLANK($C19)),ISBLANK(K19))</formula>
    </cfRule>
  </conditionalFormatting>
  <conditionalFormatting sqref="B19">
    <cfRule type="expression" dxfId="184" priority="173" stopIfTrue="1">
      <formula>AND(NOT(ISBLANK(C19)),ISBLANK(B19))</formula>
    </cfRule>
  </conditionalFormatting>
  <conditionalFormatting sqref="A19">
    <cfRule type="expression" dxfId="183" priority="174" stopIfTrue="1">
      <formula>AND(NOT(ISBLANK(C19)),ISBLANK(A19))</formula>
    </cfRule>
  </conditionalFormatting>
  <conditionalFormatting sqref="I19">
    <cfRule type="expression" priority="175" stopIfTrue="1">
      <formula>AND(SUM($N19:$R19)&gt;0,NOT(ISBLANK(I19)))</formula>
    </cfRule>
    <cfRule type="expression" dxfId="182" priority="176" stopIfTrue="1">
      <formula>SUM($N19:$R19)&gt;0</formula>
    </cfRule>
  </conditionalFormatting>
  <conditionalFormatting sqref="J20:L20">
    <cfRule type="expression" dxfId="181" priority="167" stopIfTrue="1">
      <formula>AND(NOT(ISBLANK($C20)),ISBLANK(J20))</formula>
    </cfRule>
  </conditionalFormatting>
  <conditionalFormatting sqref="B20">
    <cfRule type="expression" dxfId="180" priority="168" stopIfTrue="1">
      <formula>AND(NOT(ISBLANK(C20)),ISBLANK(B20))</formula>
    </cfRule>
  </conditionalFormatting>
  <conditionalFormatting sqref="A20">
    <cfRule type="expression" dxfId="179" priority="169" stopIfTrue="1">
      <formula>AND(NOT(ISBLANK(C20)),ISBLANK(A20))</formula>
    </cfRule>
  </conditionalFormatting>
  <conditionalFormatting sqref="I20">
    <cfRule type="expression" priority="170" stopIfTrue="1">
      <formula>AND(SUM($N20:$R20)&gt;0,NOT(ISBLANK(I20)))</formula>
    </cfRule>
    <cfRule type="expression" dxfId="178" priority="171" stopIfTrue="1">
      <formula>SUM($N20:$R20)&gt;0</formula>
    </cfRule>
  </conditionalFormatting>
  <conditionalFormatting sqref="K21:L21">
    <cfRule type="expression" dxfId="177" priority="162" stopIfTrue="1">
      <formula>AND(NOT(ISBLANK($C21)),ISBLANK(K21))</formula>
    </cfRule>
  </conditionalFormatting>
  <conditionalFormatting sqref="B21">
    <cfRule type="expression" dxfId="176" priority="163" stopIfTrue="1">
      <formula>AND(NOT(ISBLANK(C21)),ISBLANK(B21))</formula>
    </cfRule>
  </conditionalFormatting>
  <conditionalFormatting sqref="A21">
    <cfRule type="expression" dxfId="175" priority="164" stopIfTrue="1">
      <formula>AND(NOT(ISBLANK(C21)),ISBLANK(A21))</formula>
    </cfRule>
  </conditionalFormatting>
  <conditionalFormatting sqref="I21">
    <cfRule type="expression" priority="165" stopIfTrue="1">
      <formula>AND(SUM($N21:$R21)&gt;0,NOT(ISBLANK(I21)))</formula>
    </cfRule>
    <cfRule type="expression" dxfId="174" priority="166" stopIfTrue="1">
      <formula>SUM($N21:$R21)&gt;0</formula>
    </cfRule>
  </conditionalFormatting>
  <conditionalFormatting sqref="K22:L22">
    <cfRule type="expression" dxfId="173" priority="157" stopIfTrue="1">
      <formula>AND(NOT(ISBLANK($C22)),ISBLANK(K22))</formula>
    </cfRule>
  </conditionalFormatting>
  <conditionalFormatting sqref="B22">
    <cfRule type="expression" dxfId="172" priority="158" stopIfTrue="1">
      <formula>AND(NOT(ISBLANK(C22)),ISBLANK(B22))</formula>
    </cfRule>
  </conditionalFormatting>
  <conditionalFormatting sqref="A22">
    <cfRule type="expression" dxfId="171" priority="159" stopIfTrue="1">
      <formula>AND(NOT(ISBLANK(C22)),ISBLANK(A22))</formula>
    </cfRule>
  </conditionalFormatting>
  <conditionalFormatting sqref="I22">
    <cfRule type="expression" priority="160" stopIfTrue="1">
      <formula>AND(SUM($N22:$R22)&gt;0,NOT(ISBLANK(I22)))</formula>
    </cfRule>
    <cfRule type="expression" dxfId="170" priority="161" stopIfTrue="1">
      <formula>SUM($N22:$R22)&gt;0</formula>
    </cfRule>
  </conditionalFormatting>
  <conditionalFormatting sqref="K23:L23">
    <cfRule type="expression" dxfId="169" priority="152" stopIfTrue="1">
      <formula>AND(NOT(ISBLANK($C23)),ISBLANK(K23))</formula>
    </cfRule>
  </conditionalFormatting>
  <conditionalFormatting sqref="B23">
    <cfRule type="expression" dxfId="168" priority="153" stopIfTrue="1">
      <formula>AND(NOT(ISBLANK(C23)),ISBLANK(B23))</formula>
    </cfRule>
  </conditionalFormatting>
  <conditionalFormatting sqref="A23">
    <cfRule type="expression" dxfId="167" priority="154" stopIfTrue="1">
      <formula>AND(NOT(ISBLANK(C23)),ISBLANK(A23))</formula>
    </cfRule>
  </conditionalFormatting>
  <conditionalFormatting sqref="I23">
    <cfRule type="expression" priority="155" stopIfTrue="1">
      <formula>AND(SUM($N23:$R23)&gt;0,NOT(ISBLANK(I23)))</formula>
    </cfRule>
    <cfRule type="expression" dxfId="166" priority="156" stopIfTrue="1">
      <formula>SUM($N23:$R23)&gt;0</formula>
    </cfRule>
  </conditionalFormatting>
  <conditionalFormatting sqref="K24:L24">
    <cfRule type="expression" dxfId="165" priority="147" stopIfTrue="1">
      <formula>AND(NOT(ISBLANK($C24)),ISBLANK(K24))</formula>
    </cfRule>
  </conditionalFormatting>
  <conditionalFormatting sqref="B24">
    <cfRule type="expression" dxfId="164" priority="148" stopIfTrue="1">
      <formula>AND(NOT(ISBLANK(C24)),ISBLANK(B24))</formula>
    </cfRule>
  </conditionalFormatting>
  <conditionalFormatting sqref="A24">
    <cfRule type="expression" dxfId="163" priority="149" stopIfTrue="1">
      <formula>AND(NOT(ISBLANK(C24)),ISBLANK(A24))</formula>
    </cfRule>
  </conditionalFormatting>
  <conditionalFormatting sqref="I24">
    <cfRule type="expression" priority="150" stopIfTrue="1">
      <formula>AND(SUM($N24:$R24)&gt;0,NOT(ISBLANK(I24)))</formula>
    </cfRule>
    <cfRule type="expression" dxfId="162" priority="151" stopIfTrue="1">
      <formula>SUM($N24:$R24)&gt;0</formula>
    </cfRule>
  </conditionalFormatting>
  <conditionalFormatting sqref="K25:L25">
    <cfRule type="expression" dxfId="161" priority="142" stopIfTrue="1">
      <formula>AND(NOT(ISBLANK($C25)),ISBLANK(K25))</formula>
    </cfRule>
  </conditionalFormatting>
  <conditionalFormatting sqref="B25">
    <cfRule type="expression" dxfId="160" priority="143" stopIfTrue="1">
      <formula>AND(NOT(ISBLANK(C25)),ISBLANK(B25))</formula>
    </cfRule>
  </conditionalFormatting>
  <conditionalFormatting sqref="A25">
    <cfRule type="expression" dxfId="159" priority="144" stopIfTrue="1">
      <formula>AND(NOT(ISBLANK(C25)),ISBLANK(A25))</formula>
    </cfRule>
  </conditionalFormatting>
  <conditionalFormatting sqref="I25">
    <cfRule type="expression" priority="145" stopIfTrue="1">
      <formula>AND(SUM($N25:$R25)&gt;0,NOT(ISBLANK(I25)))</formula>
    </cfRule>
    <cfRule type="expression" dxfId="158" priority="146" stopIfTrue="1">
      <formula>SUM($N25:$R25)&gt;0</formula>
    </cfRule>
  </conditionalFormatting>
  <conditionalFormatting sqref="K26:L26">
    <cfRule type="expression" dxfId="157" priority="137" stopIfTrue="1">
      <formula>AND(NOT(ISBLANK($C26)),ISBLANK(K26))</formula>
    </cfRule>
  </conditionalFormatting>
  <conditionalFormatting sqref="B26">
    <cfRule type="expression" dxfId="156" priority="138" stopIfTrue="1">
      <formula>AND(NOT(ISBLANK(C26)),ISBLANK(B26))</formula>
    </cfRule>
  </conditionalFormatting>
  <conditionalFormatting sqref="A26">
    <cfRule type="expression" dxfId="155" priority="139" stopIfTrue="1">
      <formula>AND(NOT(ISBLANK(C26)),ISBLANK(A26))</formula>
    </cfRule>
  </conditionalFormatting>
  <conditionalFormatting sqref="I26">
    <cfRule type="expression" priority="140" stopIfTrue="1">
      <formula>AND(SUM($N26:$R26)&gt;0,NOT(ISBLANK(I26)))</formula>
    </cfRule>
    <cfRule type="expression" dxfId="154" priority="141" stopIfTrue="1">
      <formula>SUM($N26:$R26)&gt;0</formula>
    </cfRule>
  </conditionalFormatting>
  <conditionalFormatting sqref="J27:L27">
    <cfRule type="expression" dxfId="153" priority="132" stopIfTrue="1">
      <formula>AND(NOT(ISBLANK($C27)),ISBLANK(J27))</formula>
    </cfRule>
  </conditionalFormatting>
  <conditionalFormatting sqref="B27">
    <cfRule type="expression" dxfId="152" priority="133" stopIfTrue="1">
      <formula>AND(NOT(ISBLANK(C27)),ISBLANK(B27))</formula>
    </cfRule>
  </conditionalFormatting>
  <conditionalFormatting sqref="A27">
    <cfRule type="expression" dxfId="151" priority="134" stopIfTrue="1">
      <formula>AND(NOT(ISBLANK(C27)),ISBLANK(A27))</formula>
    </cfRule>
  </conditionalFormatting>
  <conditionalFormatting sqref="I27">
    <cfRule type="expression" priority="135" stopIfTrue="1">
      <formula>AND(SUM($N27:$R27)&gt;0,NOT(ISBLANK(I27)))</formula>
    </cfRule>
    <cfRule type="expression" dxfId="150" priority="136" stopIfTrue="1">
      <formula>SUM($N27:$R27)&gt;0</formula>
    </cfRule>
  </conditionalFormatting>
  <conditionalFormatting sqref="K28:L28">
    <cfRule type="expression" dxfId="149" priority="127" stopIfTrue="1">
      <formula>AND(NOT(ISBLANK($C28)),ISBLANK(K28))</formula>
    </cfRule>
  </conditionalFormatting>
  <conditionalFormatting sqref="B28">
    <cfRule type="expression" dxfId="148" priority="128" stopIfTrue="1">
      <formula>AND(NOT(ISBLANK(C28)),ISBLANK(B28))</formula>
    </cfRule>
  </conditionalFormatting>
  <conditionalFormatting sqref="A28">
    <cfRule type="expression" dxfId="147" priority="129" stopIfTrue="1">
      <formula>AND(NOT(ISBLANK(C28)),ISBLANK(A28))</formula>
    </cfRule>
  </conditionalFormatting>
  <conditionalFormatting sqref="I28">
    <cfRule type="expression" priority="130" stopIfTrue="1">
      <formula>AND(SUM($N28:$R28)&gt;0,NOT(ISBLANK(I28)))</formula>
    </cfRule>
    <cfRule type="expression" dxfId="146" priority="131" stopIfTrue="1">
      <formula>SUM($N28:$R28)&gt;0</formula>
    </cfRule>
  </conditionalFormatting>
  <conditionalFormatting sqref="K29:L29">
    <cfRule type="expression" dxfId="145" priority="123" stopIfTrue="1">
      <formula>AND(NOT(ISBLANK($C29)),ISBLANK(K29))</formula>
    </cfRule>
  </conditionalFormatting>
  <conditionalFormatting sqref="B29">
    <cfRule type="expression" dxfId="144" priority="124" stopIfTrue="1">
      <formula>AND(NOT(ISBLANK(C29)),ISBLANK(B29))</formula>
    </cfRule>
  </conditionalFormatting>
  <conditionalFormatting sqref="I29">
    <cfRule type="expression" priority="125" stopIfTrue="1">
      <formula>AND(SUM($N29:$R29)&gt;0,NOT(ISBLANK(I29)))</formula>
    </cfRule>
    <cfRule type="expression" dxfId="143" priority="126" stopIfTrue="1">
      <formula>SUM($N29:$R29)&gt;0</formula>
    </cfRule>
  </conditionalFormatting>
  <conditionalFormatting sqref="A29">
    <cfRule type="expression" dxfId="142" priority="122" stopIfTrue="1">
      <formula>AND(NOT(ISBLANK(C29)),ISBLANK(A29))</formula>
    </cfRule>
  </conditionalFormatting>
  <conditionalFormatting sqref="J31:L31">
    <cfRule type="expression" dxfId="141" priority="117" stopIfTrue="1">
      <formula>AND(NOT(ISBLANK($C31)),ISBLANK(J31))</formula>
    </cfRule>
  </conditionalFormatting>
  <conditionalFormatting sqref="B31">
    <cfRule type="expression" dxfId="140" priority="118" stopIfTrue="1">
      <formula>AND(NOT(ISBLANK(C31)),ISBLANK(B31))</formula>
    </cfRule>
  </conditionalFormatting>
  <conditionalFormatting sqref="A31">
    <cfRule type="expression" dxfId="139" priority="119" stopIfTrue="1">
      <formula>AND(NOT(ISBLANK(C31)),ISBLANK(A31))</formula>
    </cfRule>
  </conditionalFormatting>
  <conditionalFormatting sqref="I31">
    <cfRule type="expression" priority="120" stopIfTrue="1">
      <formula>AND(SUM($N31:$R31)&gt;0,NOT(ISBLANK(I31)))</formula>
    </cfRule>
    <cfRule type="expression" dxfId="138" priority="121" stopIfTrue="1">
      <formula>SUM($N31:$R31)&gt;0</formula>
    </cfRule>
  </conditionalFormatting>
  <conditionalFormatting sqref="K32:L32">
    <cfRule type="expression" dxfId="137" priority="112" stopIfTrue="1">
      <formula>AND(NOT(ISBLANK($C32)),ISBLANK(K32))</formula>
    </cfRule>
  </conditionalFormatting>
  <conditionalFormatting sqref="B32">
    <cfRule type="expression" dxfId="136" priority="113" stopIfTrue="1">
      <formula>AND(NOT(ISBLANK(C32)),ISBLANK(B32))</formula>
    </cfRule>
  </conditionalFormatting>
  <conditionalFormatting sqref="A32">
    <cfRule type="expression" dxfId="135" priority="114" stopIfTrue="1">
      <formula>AND(NOT(ISBLANK(C32)),ISBLANK(A32))</formula>
    </cfRule>
  </conditionalFormatting>
  <conditionalFormatting sqref="I32">
    <cfRule type="expression" priority="115" stopIfTrue="1">
      <formula>AND(SUM($N32:$R32)&gt;0,NOT(ISBLANK(I32)))</formula>
    </cfRule>
    <cfRule type="expression" dxfId="134" priority="116" stopIfTrue="1">
      <formula>SUM($N32:$R32)&gt;0</formula>
    </cfRule>
  </conditionalFormatting>
  <conditionalFormatting sqref="K34:L34">
    <cfRule type="expression" dxfId="133" priority="107" stopIfTrue="1">
      <formula>AND(NOT(ISBLANK($C34)),ISBLANK(K34))</formula>
    </cfRule>
  </conditionalFormatting>
  <conditionalFormatting sqref="B34">
    <cfRule type="expression" dxfId="132" priority="108" stopIfTrue="1">
      <formula>AND(NOT(ISBLANK(C34)),ISBLANK(B34))</formula>
    </cfRule>
  </conditionalFormatting>
  <conditionalFormatting sqref="A34">
    <cfRule type="expression" dxfId="131" priority="109" stopIfTrue="1">
      <formula>AND(NOT(ISBLANK(C34)),ISBLANK(A34))</formula>
    </cfRule>
  </conditionalFormatting>
  <conditionalFormatting sqref="I34">
    <cfRule type="expression" priority="110" stopIfTrue="1">
      <formula>AND(SUM($N34:$R34)&gt;0,NOT(ISBLANK(I34)))</formula>
    </cfRule>
    <cfRule type="expression" dxfId="130" priority="111" stopIfTrue="1">
      <formula>SUM($N34:$R34)&gt;0</formula>
    </cfRule>
  </conditionalFormatting>
  <conditionalFormatting sqref="K35:L35">
    <cfRule type="expression" dxfId="129" priority="102" stopIfTrue="1">
      <formula>AND(NOT(ISBLANK($C35)),ISBLANK(K35))</formula>
    </cfRule>
  </conditionalFormatting>
  <conditionalFormatting sqref="B35">
    <cfRule type="expression" dxfId="128" priority="103" stopIfTrue="1">
      <formula>AND(NOT(ISBLANK(C35)),ISBLANK(B35))</formula>
    </cfRule>
  </conditionalFormatting>
  <conditionalFormatting sqref="A35">
    <cfRule type="expression" dxfId="127" priority="104" stopIfTrue="1">
      <formula>AND(NOT(ISBLANK(C35)),ISBLANK(A35))</formula>
    </cfRule>
  </conditionalFormatting>
  <conditionalFormatting sqref="I35">
    <cfRule type="expression" priority="105" stopIfTrue="1">
      <formula>AND(SUM($N35:$R35)&gt;0,NOT(ISBLANK(I35)))</formula>
    </cfRule>
    <cfRule type="expression" dxfId="126" priority="106" stopIfTrue="1">
      <formula>SUM($N35:$R35)&gt;0</formula>
    </cfRule>
  </conditionalFormatting>
  <conditionalFormatting sqref="L36">
    <cfRule type="expression" dxfId="125" priority="97" stopIfTrue="1">
      <formula>AND(NOT(ISBLANK($C36)),ISBLANK(L36))</formula>
    </cfRule>
  </conditionalFormatting>
  <conditionalFormatting sqref="B36">
    <cfRule type="expression" dxfId="124" priority="98" stopIfTrue="1">
      <formula>AND(NOT(ISBLANK(C36)),ISBLANK(B36))</formula>
    </cfRule>
  </conditionalFormatting>
  <conditionalFormatting sqref="A36">
    <cfRule type="expression" dxfId="123" priority="99" stopIfTrue="1">
      <formula>AND(NOT(ISBLANK(C36)),ISBLANK(A36))</formula>
    </cfRule>
  </conditionalFormatting>
  <conditionalFormatting sqref="K36">
    <cfRule type="expression" dxfId="122" priority="96" stopIfTrue="1">
      <formula>AND(NOT(ISBLANK($C36)),ISBLANK(K36))</formula>
    </cfRule>
  </conditionalFormatting>
  <conditionalFormatting sqref="I36">
    <cfRule type="expression" priority="100" stopIfTrue="1">
      <formula>AND(SUM($N36:$R36)&gt;0,NOT(ISBLANK(I36)))</formula>
    </cfRule>
    <cfRule type="expression" dxfId="121" priority="101" stopIfTrue="1">
      <formula>SUM($N36:$R36)&gt;0</formula>
    </cfRule>
  </conditionalFormatting>
  <conditionalFormatting sqref="J16">
    <cfRule type="expression" dxfId="95" priority="63" stopIfTrue="1">
      <formula>AND(NOT(ISBLANK($C16)),ISBLANK(J16))</formula>
    </cfRule>
  </conditionalFormatting>
  <conditionalFormatting sqref="J19">
    <cfRule type="expression" dxfId="94" priority="62" stopIfTrue="1">
      <formula>AND(NOT(ISBLANK($C19)),ISBLANK(J19))</formula>
    </cfRule>
  </conditionalFormatting>
  <conditionalFormatting sqref="J22">
    <cfRule type="expression" dxfId="93" priority="61" stopIfTrue="1">
      <formula>AND(NOT(ISBLANK($C22)),ISBLANK(J22))</formula>
    </cfRule>
  </conditionalFormatting>
  <conditionalFormatting sqref="J25">
    <cfRule type="expression" dxfId="92" priority="60" stopIfTrue="1">
      <formula>AND(NOT(ISBLANK($C25)),ISBLANK(J25))</formula>
    </cfRule>
  </conditionalFormatting>
  <conditionalFormatting sqref="J13">
    <cfRule type="expression" dxfId="91" priority="59" stopIfTrue="1">
      <formula>AND(NOT(ISBLANK($C13)),ISBLANK(J13))</formula>
    </cfRule>
  </conditionalFormatting>
  <conditionalFormatting sqref="J14">
    <cfRule type="expression" dxfId="90" priority="58" stopIfTrue="1">
      <formula>AND(NOT(ISBLANK($C14)),ISBLANK(J14))</formula>
    </cfRule>
  </conditionalFormatting>
  <conditionalFormatting sqref="J18">
    <cfRule type="expression" dxfId="89" priority="57" stopIfTrue="1">
      <formula>AND(NOT(ISBLANK($C18)),ISBLANK(J18))</formula>
    </cfRule>
  </conditionalFormatting>
  <conditionalFormatting sqref="J23">
    <cfRule type="expression" dxfId="88" priority="56" stopIfTrue="1">
      <formula>AND(NOT(ISBLANK($C23)),ISBLANK(J23))</formula>
    </cfRule>
  </conditionalFormatting>
  <conditionalFormatting sqref="J26">
    <cfRule type="expression" dxfId="87" priority="55" stopIfTrue="1">
      <formula>AND(NOT(ISBLANK($C26)),ISBLANK(J26))</formula>
    </cfRule>
  </conditionalFormatting>
  <conditionalFormatting sqref="J17">
    <cfRule type="expression" dxfId="86" priority="54" stopIfTrue="1">
      <formula>AND(NOT(ISBLANK($C17)),ISBLANK(J17))</formula>
    </cfRule>
  </conditionalFormatting>
  <conditionalFormatting sqref="J21">
    <cfRule type="expression" dxfId="85" priority="53" stopIfTrue="1">
      <formula>AND(NOT(ISBLANK($C21)),ISBLANK(J21))</formula>
    </cfRule>
  </conditionalFormatting>
  <conditionalFormatting sqref="J24">
    <cfRule type="expression" dxfId="84" priority="52" stopIfTrue="1">
      <formula>AND(NOT(ISBLANK($C24)),ISBLANK(J24))</formula>
    </cfRule>
  </conditionalFormatting>
  <conditionalFormatting sqref="J28">
    <cfRule type="expression" dxfId="83" priority="51" stopIfTrue="1">
      <formula>AND(NOT(ISBLANK($C28)),ISBLANK(J28))</formula>
    </cfRule>
  </conditionalFormatting>
  <conditionalFormatting sqref="J29">
    <cfRule type="expression" dxfId="82" priority="50" stopIfTrue="1">
      <formula>AND(NOT(ISBLANK($C29)),ISBLANK(J29))</formula>
    </cfRule>
  </conditionalFormatting>
  <conditionalFormatting sqref="J32">
    <cfRule type="expression" dxfId="81" priority="49" stopIfTrue="1">
      <formula>AND(NOT(ISBLANK($C32)),ISBLANK(J32))</formula>
    </cfRule>
  </conditionalFormatting>
  <conditionalFormatting sqref="J34">
    <cfRule type="expression" dxfId="80" priority="48" stopIfTrue="1">
      <formula>AND(NOT(ISBLANK($C34)),ISBLANK(J34))</formula>
    </cfRule>
  </conditionalFormatting>
  <conditionalFormatting sqref="J35">
    <cfRule type="expression" dxfId="79" priority="47" stopIfTrue="1">
      <formula>AND(NOT(ISBLANK($C35)),ISBLANK(J35))</formula>
    </cfRule>
  </conditionalFormatting>
  <conditionalFormatting sqref="J33">
    <cfRule type="expression" dxfId="72" priority="40" stopIfTrue="1">
      <formula>AND(NOT(ISBLANK($C33)),ISBLANK(J33))</formula>
    </cfRule>
  </conditionalFormatting>
  <conditionalFormatting sqref="J36">
    <cfRule type="expression" dxfId="71" priority="39" stopIfTrue="1">
      <formula>AND(NOT(ISBLANK($C36)),ISBLANK(J36))</formula>
    </cfRule>
  </conditionalFormatting>
  <conditionalFormatting sqref="J37:L37 K38:L38 J39:L39">
    <cfRule type="expression" dxfId="30" priority="34" stopIfTrue="1">
      <formula>AND(NOT(ISBLANK($C37)),ISBLANK(J37))</formula>
    </cfRule>
  </conditionalFormatting>
  <conditionalFormatting sqref="B37:B39">
    <cfRule type="expression" dxfId="29" priority="35" stopIfTrue="1">
      <formula>AND(NOT(ISBLANK(C37)),ISBLANK(B37))</formula>
    </cfRule>
  </conditionalFormatting>
  <conditionalFormatting sqref="A37:A39">
    <cfRule type="expression" dxfId="28" priority="36" stopIfTrue="1">
      <formula>AND(NOT(ISBLANK(C37)),ISBLANK(A37))</formula>
    </cfRule>
  </conditionalFormatting>
  <conditionalFormatting sqref="I37:I39">
    <cfRule type="expression" priority="37" stopIfTrue="1">
      <formula>AND(SUM($N37:$R37)&gt;0,NOT(ISBLANK(I37)))</formula>
    </cfRule>
    <cfRule type="expression" dxfId="27" priority="38" stopIfTrue="1">
      <formula>SUM($N37:$R37)&gt;0</formula>
    </cfRule>
  </conditionalFormatting>
  <conditionalFormatting sqref="K40:L40">
    <cfRule type="expression" dxfId="26" priority="29" stopIfTrue="1">
      <formula>AND(NOT(ISBLANK($C40)),ISBLANK(K40))</formula>
    </cfRule>
  </conditionalFormatting>
  <conditionalFormatting sqref="B40">
    <cfRule type="expression" dxfId="25" priority="30" stopIfTrue="1">
      <formula>AND(NOT(ISBLANK(C40)),ISBLANK(B40))</formula>
    </cfRule>
  </conditionalFormatting>
  <conditionalFormatting sqref="A40">
    <cfRule type="expression" dxfId="24" priority="31" stopIfTrue="1">
      <formula>AND(NOT(ISBLANK(C40)),ISBLANK(A40))</formula>
    </cfRule>
  </conditionalFormatting>
  <conditionalFormatting sqref="I40">
    <cfRule type="expression" priority="32" stopIfTrue="1">
      <formula>AND(SUM($N40:$R40)&gt;0,NOT(ISBLANK(I40)))</formula>
    </cfRule>
    <cfRule type="expression" dxfId="23" priority="33" stopIfTrue="1">
      <formula>SUM($N40:$R40)&gt;0</formula>
    </cfRule>
  </conditionalFormatting>
  <conditionalFormatting sqref="J42:L42 K41:L41">
    <cfRule type="expression" dxfId="22" priority="24" stopIfTrue="1">
      <formula>AND(NOT(ISBLANK($C41)),ISBLANK(J41))</formula>
    </cfRule>
  </conditionalFormatting>
  <conditionalFormatting sqref="B41:B42">
    <cfRule type="expression" dxfId="21" priority="25" stopIfTrue="1">
      <formula>AND(NOT(ISBLANK(C41)),ISBLANK(B41))</formula>
    </cfRule>
  </conditionalFormatting>
  <conditionalFormatting sqref="A41:A42">
    <cfRule type="expression" dxfId="20" priority="26" stopIfTrue="1">
      <formula>AND(NOT(ISBLANK(C41)),ISBLANK(A41))</formula>
    </cfRule>
  </conditionalFormatting>
  <conditionalFormatting sqref="I41">
    <cfRule type="expression" priority="27" stopIfTrue="1">
      <formula>AND(SUM($N41:$R41)&gt;0,NOT(ISBLANK(I41)))</formula>
    </cfRule>
    <cfRule type="expression" dxfId="19" priority="28" stopIfTrue="1">
      <formula>SUM($N41:$R41)&gt;0</formula>
    </cfRule>
  </conditionalFormatting>
  <conditionalFormatting sqref="K43:L43">
    <cfRule type="expression" dxfId="18" priority="19" stopIfTrue="1">
      <formula>AND(NOT(ISBLANK($C43)),ISBLANK(K43))</formula>
    </cfRule>
  </conditionalFormatting>
  <conditionalFormatting sqref="B43">
    <cfRule type="expression" dxfId="17" priority="20" stopIfTrue="1">
      <formula>AND(NOT(ISBLANK(C43)),ISBLANK(B43))</formula>
    </cfRule>
  </conditionalFormatting>
  <conditionalFormatting sqref="A43">
    <cfRule type="expression" dxfId="16" priority="21" stopIfTrue="1">
      <formula>AND(NOT(ISBLANK(C43)),ISBLANK(A43))</formula>
    </cfRule>
  </conditionalFormatting>
  <conditionalFormatting sqref="I43">
    <cfRule type="expression" priority="22" stopIfTrue="1">
      <formula>AND(SUM($N43:$R43)&gt;0,NOT(ISBLANK(I43)))</formula>
    </cfRule>
    <cfRule type="expression" dxfId="15" priority="23" stopIfTrue="1">
      <formula>SUM($N43:$R43)&gt;0</formula>
    </cfRule>
  </conditionalFormatting>
  <conditionalFormatting sqref="K44:L44">
    <cfRule type="expression" dxfId="14" priority="14" stopIfTrue="1">
      <formula>AND(NOT(ISBLANK($C44)),ISBLANK(K44))</formula>
    </cfRule>
  </conditionalFormatting>
  <conditionalFormatting sqref="B44">
    <cfRule type="expression" dxfId="13" priority="15" stopIfTrue="1">
      <formula>AND(NOT(ISBLANK(C44)),ISBLANK(B44))</formula>
    </cfRule>
  </conditionalFormatting>
  <conditionalFormatting sqref="A44">
    <cfRule type="expression" dxfId="12" priority="16" stopIfTrue="1">
      <formula>AND(NOT(ISBLANK(C44)),ISBLANK(A44))</formula>
    </cfRule>
  </conditionalFormatting>
  <conditionalFormatting sqref="I44">
    <cfRule type="expression" priority="17" stopIfTrue="1">
      <formula>AND(SUM($N44:$R44)&gt;0,NOT(ISBLANK(I44)))</formula>
    </cfRule>
    <cfRule type="expression" dxfId="11" priority="18" stopIfTrue="1">
      <formula>SUM($N44:$R44)&gt;0</formula>
    </cfRule>
  </conditionalFormatting>
  <conditionalFormatting sqref="K45:L45">
    <cfRule type="expression" dxfId="10" priority="9" stopIfTrue="1">
      <formula>AND(NOT(ISBLANK($C45)),ISBLANK(K45))</formula>
    </cfRule>
  </conditionalFormatting>
  <conditionalFormatting sqref="B45">
    <cfRule type="expression" dxfId="9" priority="10" stopIfTrue="1">
      <formula>AND(NOT(ISBLANK(C45)),ISBLANK(B45))</formula>
    </cfRule>
  </conditionalFormatting>
  <conditionalFormatting sqref="A45">
    <cfRule type="expression" dxfId="8" priority="11" stopIfTrue="1">
      <formula>AND(NOT(ISBLANK(C45)),ISBLANK(A45))</formula>
    </cfRule>
  </conditionalFormatting>
  <conditionalFormatting sqref="I45">
    <cfRule type="expression" priority="12" stopIfTrue="1">
      <formula>AND(SUM($N45:$R45)&gt;0,NOT(ISBLANK(I45)))</formula>
    </cfRule>
    <cfRule type="expression" dxfId="7" priority="13" stopIfTrue="1">
      <formula>SUM($N45:$R45)&gt;0</formula>
    </cfRule>
  </conditionalFormatting>
  <conditionalFormatting sqref="I42">
    <cfRule type="expression" priority="7" stopIfTrue="1">
      <formula>AND(SUM($N42:$R42)&gt;0,NOT(ISBLANK(I42)))</formula>
    </cfRule>
    <cfRule type="expression" dxfId="6" priority="8" stopIfTrue="1">
      <formula>SUM($N42:$R42)&gt;0</formula>
    </cfRule>
  </conditionalFormatting>
  <conditionalFormatting sqref="J38">
    <cfRule type="expression" dxfId="5" priority="6" stopIfTrue="1">
      <formula>AND(NOT(ISBLANK($C38)),ISBLANK(J38))</formula>
    </cfRule>
  </conditionalFormatting>
  <conditionalFormatting sqref="J44">
    <cfRule type="expression" dxfId="4" priority="5" stopIfTrue="1">
      <formula>AND(NOT(ISBLANK($C44)),ISBLANK(J44))</formula>
    </cfRule>
  </conditionalFormatting>
  <conditionalFormatting sqref="J40">
    <cfRule type="expression" dxfId="3" priority="4" stopIfTrue="1">
      <formula>AND(NOT(ISBLANK($C40)),ISBLANK(J40))</formula>
    </cfRule>
  </conditionalFormatting>
  <conditionalFormatting sqref="J43">
    <cfRule type="expression" dxfId="2" priority="3" stopIfTrue="1">
      <formula>AND(NOT(ISBLANK($C43)),ISBLANK(J43))</formula>
    </cfRule>
  </conditionalFormatting>
  <conditionalFormatting sqref="J41">
    <cfRule type="expression" dxfId="1" priority="2" stopIfTrue="1">
      <formula>AND(NOT(ISBLANK($C41)),ISBLANK(J41))</formula>
    </cfRule>
  </conditionalFormatting>
  <conditionalFormatting sqref="J45">
    <cfRule type="expression" dxfId="0" priority="1" stopIfTrue="1">
      <formula>AND(NOT(ISBLANK($C45)),ISBLANK(J45))</formula>
    </cfRule>
  </conditionalFormatting>
  <dataValidations count="3">
    <dataValidation type="textLength" operator="lessThan" allowBlank="1" showInputMessage="1" showErrorMessage="1" sqref="B2:D2" xr:uid="{BE75FEEE-B7CC-4956-9F67-B5F6905EC868}">
      <formula1>250</formula1>
    </dataValidation>
    <dataValidation type="date" allowBlank="1" showInputMessage="1" showErrorMessage="1" sqref="E3 C3" xr:uid="{C60A07AA-9CC3-4F5A-944D-ADC11EFCF842}">
      <formula1>44938</formula1>
      <formula2>73031</formula2>
    </dataValidation>
    <dataValidation type="list" allowBlank="1" showInputMessage="1" showErrorMessage="1" sqref="B11:B45" xr:uid="{E3FA47F3-28BE-4FAE-A21E-F02B280276A4}">
      <formula1>$B$50:$B$54</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0D0E-C71B-4BDD-9C74-F68F3570B541}">
  <dimension ref="A1:X23"/>
  <sheetViews>
    <sheetView workbookViewId="0">
      <selection activeCell="D18" sqref="D18"/>
    </sheetView>
  </sheetViews>
  <sheetFormatPr defaultColWidth="9.140625" defaultRowHeight="12.75" outlineLevelCol="1" x14ac:dyDescent="0.2"/>
  <cols>
    <col min="1" max="1" width="20.7109375" customWidth="1"/>
    <col min="2" max="2" width="10.7109375" customWidth="1"/>
    <col min="3" max="3" width="22.7109375" customWidth="1"/>
    <col min="4" max="5" width="20.7109375" customWidth="1"/>
    <col min="6" max="6" width="8.42578125" customWidth="1"/>
    <col min="7" max="7" width="9" customWidth="1"/>
    <col min="8" max="8" width="11.7109375" bestFit="1" customWidth="1"/>
    <col min="9" max="9" width="29.7109375" customWidth="1"/>
    <col min="10" max="10" width="60.42578125" bestFit="1" customWidth="1"/>
    <col min="11" max="11" width="27.42578125" customWidth="1"/>
    <col min="12" max="12" width="36.42578125" bestFit="1" customWidth="1"/>
    <col min="14" max="17" width="0" hidden="1" customWidth="1" outlineLevel="1"/>
    <col min="18" max="18" width="9.140625" collapsed="1"/>
  </cols>
  <sheetData>
    <row r="1" spans="1:24" s="6" customFormat="1" ht="18" x14ac:dyDescent="0.25">
      <c r="A1" s="23" t="s">
        <v>24</v>
      </c>
      <c r="B1" s="108" t="s">
        <v>19</v>
      </c>
      <c r="C1" s="109"/>
      <c r="D1" s="109"/>
      <c r="E1" s="4"/>
      <c r="F1" s="4"/>
      <c r="G1" s="4"/>
      <c r="H1" s="4"/>
      <c r="I1" s="4"/>
      <c r="J1" s="5"/>
      <c r="K1" s="5"/>
      <c r="L1" s="5"/>
    </row>
    <row r="2" spans="1:24" s="6" customFormat="1" ht="18" x14ac:dyDescent="0.25">
      <c r="A2" s="24" t="s">
        <v>25</v>
      </c>
      <c r="B2" s="108" t="s">
        <v>169</v>
      </c>
      <c r="C2" s="109"/>
      <c r="D2" s="109"/>
      <c r="E2" s="7"/>
      <c r="F2" s="7"/>
      <c r="G2" s="7"/>
      <c r="H2" s="7"/>
      <c r="I2" s="7"/>
    </row>
    <row r="3" spans="1:24" s="6" customFormat="1" ht="36" x14ac:dyDescent="0.25">
      <c r="A3" s="33" t="s">
        <v>23</v>
      </c>
      <c r="B3" s="34" t="s">
        <v>0</v>
      </c>
      <c r="C3" s="35">
        <v>44969</v>
      </c>
      <c r="D3" s="34" t="s">
        <v>1</v>
      </c>
      <c r="E3" s="35">
        <v>44996</v>
      </c>
      <c r="F3" s="8"/>
    </row>
    <row r="4" spans="1:24" s="6" customFormat="1" ht="18.75" thickBot="1" x14ac:dyDescent="0.3">
      <c r="A4" s="22"/>
      <c r="B4" s="22"/>
      <c r="C4" s="22"/>
      <c r="D4" s="22"/>
      <c r="E4" s="22"/>
      <c r="F4" s="25"/>
      <c r="G4" s="25"/>
      <c r="H4" s="25"/>
      <c r="I4" s="22"/>
      <c r="J4" s="22"/>
      <c r="K4" s="22"/>
    </row>
    <row r="5" spans="1:24" s="6" customFormat="1" ht="18.75" thickBot="1" x14ac:dyDescent="0.3">
      <c r="A5" s="127" t="s">
        <v>30</v>
      </c>
      <c r="B5" s="128"/>
      <c r="C5" s="128"/>
      <c r="D5" s="128"/>
      <c r="E5" s="128"/>
      <c r="F5" s="128"/>
      <c r="G5" s="128"/>
      <c r="H5" s="128"/>
      <c r="I5" s="128"/>
      <c r="J5" s="128"/>
      <c r="K5" s="128"/>
      <c r="L5" s="129"/>
    </row>
    <row r="6" spans="1:24" s="6" customFormat="1" ht="18" x14ac:dyDescent="0.25">
      <c r="A6" s="22"/>
      <c r="B6" s="22"/>
      <c r="C6" s="22"/>
      <c r="D6" s="22"/>
      <c r="E6" s="22"/>
      <c r="F6" s="25"/>
      <c r="G6" s="25"/>
      <c r="H6" s="25"/>
      <c r="I6" s="22"/>
      <c r="J6" s="22"/>
      <c r="K6" s="22"/>
      <c r="L6" s="26"/>
    </row>
    <row r="7" spans="1:24" s="6" customFormat="1" ht="18" x14ac:dyDescent="0.25">
      <c r="A7" s="130" t="s">
        <v>32</v>
      </c>
      <c r="B7" s="9" t="s">
        <v>2</v>
      </c>
      <c r="C7" s="9" t="s">
        <v>3</v>
      </c>
      <c r="D7" s="9" t="s">
        <v>2</v>
      </c>
      <c r="E7" s="9" t="s">
        <v>4</v>
      </c>
      <c r="F7" s="110" t="s">
        <v>29</v>
      </c>
      <c r="G7" s="111"/>
      <c r="H7" s="112"/>
      <c r="I7" s="133" t="s">
        <v>68</v>
      </c>
      <c r="J7" s="133" t="s">
        <v>26</v>
      </c>
      <c r="K7" s="136" t="s">
        <v>67</v>
      </c>
      <c r="L7" s="139" t="s">
        <v>5</v>
      </c>
      <c r="M7" s="10"/>
      <c r="N7" s="10"/>
      <c r="O7" s="10"/>
      <c r="P7" s="10"/>
      <c r="Q7" s="10"/>
      <c r="R7" s="10"/>
      <c r="S7" s="10"/>
      <c r="T7" s="10"/>
      <c r="U7" s="10"/>
      <c r="V7" s="10"/>
      <c r="W7" s="10"/>
      <c r="X7" s="10"/>
    </row>
    <row r="8" spans="1:24" s="6" customFormat="1" ht="18" x14ac:dyDescent="0.25">
      <c r="A8" s="131"/>
      <c r="B8" s="11" t="s">
        <v>6</v>
      </c>
      <c r="C8" s="11" t="s">
        <v>7</v>
      </c>
      <c r="D8" s="11" t="s">
        <v>7</v>
      </c>
      <c r="E8" s="11" t="s">
        <v>7</v>
      </c>
      <c r="F8" s="115" t="s">
        <v>27</v>
      </c>
      <c r="G8" s="116"/>
      <c r="H8" s="117"/>
      <c r="I8" s="134"/>
      <c r="J8" s="134"/>
      <c r="K8" s="137"/>
      <c r="L8" s="140"/>
      <c r="M8" s="10"/>
      <c r="N8" s="10"/>
      <c r="O8" s="10"/>
      <c r="P8" s="10"/>
      <c r="Q8" s="10"/>
      <c r="R8" s="10"/>
      <c r="S8" s="10"/>
      <c r="T8" s="10"/>
      <c r="U8" s="10"/>
      <c r="V8" s="10"/>
      <c r="W8" s="10"/>
      <c r="X8" s="10"/>
    </row>
    <row r="9" spans="1:24" s="6" customFormat="1" ht="18" x14ac:dyDescent="0.25">
      <c r="A9" s="132"/>
      <c r="B9" s="12"/>
      <c r="C9" s="12" t="s">
        <v>8</v>
      </c>
      <c r="D9" s="12" t="s">
        <v>8</v>
      </c>
      <c r="E9" s="12" t="s">
        <v>8</v>
      </c>
      <c r="F9" s="118"/>
      <c r="G9" s="119"/>
      <c r="H9" s="120"/>
      <c r="I9" s="135"/>
      <c r="J9" s="135"/>
      <c r="K9" s="138"/>
      <c r="L9" s="141"/>
    </row>
    <row r="10" spans="1:24" s="6" customFormat="1" ht="18.75" x14ac:dyDescent="0.3">
      <c r="A10" s="16">
        <v>44978</v>
      </c>
      <c r="B10" s="17" t="s">
        <v>10</v>
      </c>
      <c r="C10" s="74">
        <v>4.9000000000000004</v>
      </c>
      <c r="D10" s="75">
        <v>0.82</v>
      </c>
      <c r="E10" s="76">
        <v>4.08</v>
      </c>
      <c r="F10" s="77">
        <v>370</v>
      </c>
      <c r="G10" s="78">
        <v>4020</v>
      </c>
      <c r="H10" s="79">
        <v>37030</v>
      </c>
      <c r="I10" s="19" t="s">
        <v>169</v>
      </c>
      <c r="J10" s="80" t="s">
        <v>170</v>
      </c>
      <c r="K10" s="54" t="s">
        <v>171</v>
      </c>
      <c r="L10" s="54" t="s">
        <v>172</v>
      </c>
    </row>
    <row r="11" spans="1:24" s="6" customFormat="1" ht="18.75" x14ac:dyDescent="0.3">
      <c r="A11" s="16">
        <v>44991</v>
      </c>
      <c r="B11" s="17" t="s">
        <v>13</v>
      </c>
      <c r="C11" s="74">
        <v>12.99</v>
      </c>
      <c r="D11" s="75">
        <v>2.17</v>
      </c>
      <c r="E11" s="76">
        <v>10.82</v>
      </c>
      <c r="F11" s="77">
        <v>370</v>
      </c>
      <c r="G11" s="78">
        <v>4020</v>
      </c>
      <c r="H11" s="79">
        <v>37030</v>
      </c>
      <c r="I11" s="19" t="s">
        <v>169</v>
      </c>
      <c r="J11" s="80" t="s">
        <v>173</v>
      </c>
      <c r="K11" s="54" t="s">
        <v>174</v>
      </c>
      <c r="L11" s="54" t="s">
        <v>175</v>
      </c>
    </row>
    <row r="12" spans="1:24" s="6" customFormat="1" ht="18.75" thickBot="1" x14ac:dyDescent="0.3">
      <c r="A12" s="113" t="s">
        <v>31</v>
      </c>
      <c r="B12" s="114"/>
      <c r="C12" s="40">
        <f>SUM(C10:C11)</f>
        <v>17.89</v>
      </c>
      <c r="D12" s="40">
        <f>SUM(D10:D11)</f>
        <v>2.9899999999999998</v>
      </c>
      <c r="E12" s="40">
        <f>SUM(E10:E11)</f>
        <v>14.9</v>
      </c>
      <c r="F12" s="124"/>
      <c r="G12" s="125"/>
      <c r="H12" s="126"/>
      <c r="I12" s="36"/>
      <c r="J12" s="37"/>
      <c r="K12" s="38"/>
      <c r="L12" s="39"/>
    </row>
    <row r="15" spans="1:24" s="2" customFormat="1" ht="15.75" x14ac:dyDescent="0.25">
      <c r="B15" s="105" t="s">
        <v>69</v>
      </c>
      <c r="C15" s="106"/>
    </row>
    <row r="16" spans="1:24" s="2" customFormat="1" ht="15" x14ac:dyDescent="0.2">
      <c r="B16" s="30" t="s">
        <v>11</v>
      </c>
      <c r="C16" s="31" t="s">
        <v>12</v>
      </c>
    </row>
    <row r="17" spans="2:3" s="2" customFormat="1" ht="15" x14ac:dyDescent="0.2">
      <c r="B17" s="30" t="s">
        <v>13</v>
      </c>
      <c r="C17" s="31" t="s">
        <v>14</v>
      </c>
    </row>
    <row r="18" spans="2:3" s="2" customFormat="1" ht="15" x14ac:dyDescent="0.2">
      <c r="B18" s="30" t="s">
        <v>10</v>
      </c>
      <c r="C18" s="31" t="s">
        <v>70</v>
      </c>
    </row>
    <row r="19" spans="2:3" s="2" customFormat="1" ht="15" x14ac:dyDescent="0.2">
      <c r="B19" s="30" t="s">
        <v>21</v>
      </c>
      <c r="C19" s="31" t="s">
        <v>71</v>
      </c>
    </row>
    <row r="20" spans="2:3" s="2" customFormat="1" ht="15" x14ac:dyDescent="0.2">
      <c r="B20" s="3" t="s">
        <v>9</v>
      </c>
      <c r="C20" s="32" t="s">
        <v>16</v>
      </c>
    </row>
    <row r="23" spans="2:3" x14ac:dyDescent="0.2">
      <c r="B23" s="107"/>
      <c r="C23" s="107"/>
    </row>
  </sheetData>
  <mergeCells count="14">
    <mergeCell ref="B23:C23"/>
    <mergeCell ref="B1:D1"/>
    <mergeCell ref="B2:D2"/>
    <mergeCell ref="A5:L5"/>
    <mergeCell ref="A7:A9"/>
    <mergeCell ref="F7:H7"/>
    <mergeCell ref="I7:I9"/>
    <mergeCell ref="J7:J9"/>
    <mergeCell ref="K7:K9"/>
    <mergeCell ref="L7:L9"/>
    <mergeCell ref="F8:H9"/>
    <mergeCell ref="A12:B12"/>
    <mergeCell ref="F12:H12"/>
    <mergeCell ref="B15:C15"/>
  </mergeCells>
  <conditionalFormatting sqref="B1:D2 C10:C11">
    <cfRule type="expression" dxfId="70" priority="15" stopIfTrue="1">
      <formula>ISBLANK(B1)</formula>
    </cfRule>
  </conditionalFormatting>
  <conditionalFormatting sqref="B10:B11">
    <cfRule type="expression" dxfId="69" priority="17" stopIfTrue="1">
      <formula>AND(NOT(ISBLANK(C10)),ISBLANK(B10))</formula>
    </cfRule>
  </conditionalFormatting>
  <conditionalFormatting sqref="A10:A11">
    <cfRule type="expression" dxfId="68" priority="18" stopIfTrue="1">
      <formula>AND(NOT(ISBLANK(C10)),ISBLANK(A10))</formula>
    </cfRule>
  </conditionalFormatting>
  <conditionalFormatting sqref="C3">
    <cfRule type="expression" dxfId="67" priority="14" stopIfTrue="1">
      <formula>ISBLANK(C3)</formula>
    </cfRule>
  </conditionalFormatting>
  <conditionalFormatting sqref="I10:I11">
    <cfRule type="expression" priority="11" stopIfTrue="1">
      <formula>AND(SUM($N10:$R10)&gt;0,NOT(ISBLANK(I10)))</formula>
    </cfRule>
    <cfRule type="expression" dxfId="66" priority="12" stopIfTrue="1">
      <formula>SUM($N10:$R10)&gt;0</formula>
    </cfRule>
  </conditionalFormatting>
  <conditionalFormatting sqref="E3">
    <cfRule type="expression" dxfId="65" priority="7" stopIfTrue="1">
      <formula>ISBLANK(E3)</formula>
    </cfRule>
  </conditionalFormatting>
  <conditionalFormatting sqref="J10">
    <cfRule type="expression" dxfId="64" priority="6" stopIfTrue="1">
      <formula>AND(NOT(ISBLANK($C10)),ISBLANK(J10))</formula>
    </cfRule>
  </conditionalFormatting>
  <conditionalFormatting sqref="J11">
    <cfRule type="expression" dxfId="63" priority="5" stopIfTrue="1">
      <formula>AND(NOT(ISBLANK($C11)),ISBLANK(J11))</formula>
    </cfRule>
  </conditionalFormatting>
  <conditionalFormatting sqref="K10">
    <cfRule type="expression" dxfId="62" priority="4" stopIfTrue="1">
      <formula>AND(NOT(ISBLANK($C10)),ISBLANK(K10))</formula>
    </cfRule>
  </conditionalFormatting>
  <conditionalFormatting sqref="K11">
    <cfRule type="expression" dxfId="61" priority="3" stopIfTrue="1">
      <formula>AND(NOT(ISBLANK($C11)),ISBLANK(K11))</formula>
    </cfRule>
  </conditionalFormatting>
  <conditionalFormatting sqref="L10">
    <cfRule type="expression" dxfId="60" priority="2" stopIfTrue="1">
      <formula>AND(NOT(ISBLANK($C10)),ISBLANK(L10))</formula>
    </cfRule>
  </conditionalFormatting>
  <conditionalFormatting sqref="L11">
    <cfRule type="expression" dxfId="59" priority="1" stopIfTrue="1">
      <formula>AND(NOT(ISBLANK($C11)),ISBLANK(L11))</formula>
    </cfRule>
  </conditionalFormatting>
  <dataValidations count="3">
    <dataValidation type="list" allowBlank="1" showInputMessage="1" showErrorMessage="1" sqref="B10:B11" xr:uid="{795124E5-C5ED-4131-8A21-6339A4E82336}">
      <formula1>$B$16:$B$20</formula1>
    </dataValidation>
    <dataValidation type="textLength" operator="lessThan" allowBlank="1" showInputMessage="1" showErrorMessage="1" sqref="B2:D2" xr:uid="{8387057C-81DC-4D6C-9AFD-CB8A922E2456}">
      <formula1>250</formula1>
    </dataValidation>
    <dataValidation type="date" allowBlank="1" showInputMessage="1" showErrorMessage="1" sqref="E3 C3" xr:uid="{2F742DAF-0272-41FF-8F0B-11CB4EDF9652}">
      <formula1>44938</formula1>
      <formula2>73031</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Legal</vt:lpstr>
      <vt:lpstr>Civic Events</vt:lpstr>
      <vt:lpstr>Drainage</vt:lpstr>
      <vt:lpstr>Facilities</vt:lpstr>
      <vt:lpstr>Family Support</vt:lpstr>
      <vt:lpstr>Green Space</vt:lpstr>
      <vt:lpstr>JWS(1)</vt:lpstr>
      <vt:lpstr>JWS</vt:lpstr>
      <vt:lpstr>Housing</vt:lpstr>
      <vt:lpstr>Marketing</vt:lpstr>
      <vt:lpstr>Parking</vt:lpstr>
      <vt:lpstr>Recreation &amp; Leisure</vt:lpstr>
      <vt:lpstr>Theatre</vt:lpstr>
      <vt:lpstr>Sheet2</vt:lpstr>
    </vt:vector>
  </TitlesOfParts>
  <Company>Surrey Heath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Smith</dc:creator>
  <cp:lastModifiedBy>Michelle Smith</cp:lastModifiedBy>
  <dcterms:created xsi:type="dcterms:W3CDTF">2020-10-05T07:59:49Z</dcterms:created>
  <dcterms:modified xsi:type="dcterms:W3CDTF">2023-03-27T11:29:03Z</dcterms:modified>
</cp:coreProperties>
</file>