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Documents\"/>
    </mc:Choice>
  </mc:AlternateContent>
  <bookViews>
    <workbookView xWindow="0" yWindow="0" windowWidth="28800" windowHeight="11205"/>
  </bookViews>
  <sheets>
    <sheet name="Community" sheetId="13" r:id="rId1"/>
    <sheet name="Corporate" sheetId="7" r:id="rId2"/>
    <sheet name="Greenspace" sheetId="15" r:id="rId3"/>
    <sheet name="JWS(1)" sheetId="6" r:id="rId4"/>
    <sheet name="JWS(2)" sheetId="16" r:id="rId5"/>
    <sheet name="Marketing" sheetId="14" r:id="rId6"/>
    <sheet name="Museum" sheetId="8" r:id="rId7"/>
    <sheet name="Regulatory" sheetId="9" r:id="rId8"/>
    <sheet name="Theatre(1)" sheetId="5" r:id="rId9"/>
    <sheet name="Theatre(2)" sheetId="1" r:id="rId10"/>
    <sheet name="Theatre(3)" sheetId="11" r:id="rId11"/>
    <sheet name="Windle Valley" sheetId="10" r:id="rId12"/>
    <sheet name="Windle Valley(2)" sheetId="12" r:id="rId13"/>
    <sheet name="Example" sheetId="3" state="hidden" r:id="rId14"/>
    <sheet name="Sheet1" sheetId="4" state="hidden" r:id="rId15"/>
  </sheets>
  <externalReferences>
    <externalReference r:id="rId16"/>
    <externalReference r:id="rId17"/>
    <externalReference r:id="rId18"/>
  </externalReferences>
  <definedNames>
    <definedName name="_xlnm._FilterDatabase" localSheetId="4" hidden="1">'JWS(2)'!$M$10:$M$25</definedName>
    <definedName name="_xlnm._FilterDatabase" localSheetId="9" hidden="1">'Theatre(2)'!$F$12:$M$13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6" l="1"/>
  <c r="D26" i="16"/>
  <c r="C26" i="16"/>
  <c r="S25" i="16"/>
  <c r="R25" i="16"/>
  <c r="Q25" i="16"/>
  <c r="P25" i="16"/>
  <c r="S20" i="16"/>
  <c r="R20" i="16"/>
  <c r="Q20" i="16"/>
  <c r="P20" i="16"/>
  <c r="S12" i="16"/>
  <c r="R12" i="16"/>
  <c r="Q12" i="16"/>
  <c r="P12" i="16"/>
  <c r="F12" i="15" l="1"/>
  <c r="P12" i="15"/>
  <c r="Q12" i="15"/>
  <c r="R12" i="15"/>
  <c r="S12" i="15"/>
  <c r="F13" i="15"/>
  <c r="P13" i="15"/>
  <c r="Q13" i="15"/>
  <c r="R13" i="15"/>
  <c r="S13" i="15"/>
  <c r="C14" i="15"/>
  <c r="D14" i="15" l="1"/>
  <c r="F14" i="15" s="1"/>
  <c r="F13" i="14" l="1"/>
  <c r="C13" i="14"/>
  <c r="D13" i="14"/>
  <c r="S12" i="14"/>
  <c r="R12" i="14"/>
  <c r="Q12" i="14"/>
  <c r="P12" i="14"/>
  <c r="F16" i="13" l="1"/>
  <c r="C16" i="13"/>
  <c r="D16" i="13"/>
  <c r="S15" i="13"/>
  <c r="R15" i="13"/>
  <c r="Q15" i="13"/>
  <c r="P15" i="13"/>
  <c r="S14" i="13"/>
  <c r="R14" i="13"/>
  <c r="Q14" i="13"/>
  <c r="P14" i="13"/>
  <c r="S13" i="13"/>
  <c r="R13" i="13"/>
  <c r="Q13" i="13"/>
  <c r="P13" i="13"/>
  <c r="S12" i="13"/>
  <c r="R12" i="13"/>
  <c r="Q12" i="13"/>
  <c r="P12" i="13"/>
  <c r="F18" i="12" l="1"/>
  <c r="E18" i="12"/>
  <c r="C18" i="12"/>
  <c r="D18" i="12"/>
  <c r="S17" i="12"/>
  <c r="R17" i="12"/>
  <c r="Q17" i="12"/>
  <c r="P17" i="12"/>
  <c r="S16" i="12"/>
  <c r="R16" i="12"/>
  <c r="Q16" i="12"/>
  <c r="P16" i="12"/>
  <c r="S15" i="12"/>
  <c r="R15" i="12"/>
  <c r="Q15" i="12"/>
  <c r="P15" i="12"/>
  <c r="S13" i="12"/>
  <c r="R13" i="12"/>
  <c r="Q13" i="12"/>
  <c r="P13" i="12"/>
  <c r="S12" i="12"/>
  <c r="R12" i="12"/>
  <c r="Q12" i="12"/>
  <c r="P12" i="12"/>
  <c r="F13" i="11" l="1"/>
  <c r="D13" i="11"/>
  <c r="C13" i="11"/>
  <c r="S12" i="11"/>
  <c r="R12" i="11"/>
  <c r="Q12" i="11"/>
  <c r="P12" i="11"/>
  <c r="F13" i="10" l="1"/>
  <c r="C13" i="10"/>
  <c r="D13" i="10"/>
  <c r="S12" i="10"/>
  <c r="R12" i="10"/>
  <c r="Q12" i="10"/>
  <c r="P12" i="10"/>
  <c r="F13" i="9" l="1"/>
  <c r="D13" i="9"/>
  <c r="C13" i="9"/>
  <c r="S12" i="9"/>
  <c r="R12" i="9"/>
  <c r="Q12" i="9"/>
  <c r="P12" i="9"/>
  <c r="F13" i="8" l="1"/>
  <c r="D13" i="8"/>
  <c r="C13" i="8"/>
  <c r="S12" i="8"/>
  <c r="R12" i="8"/>
  <c r="Q12" i="8"/>
  <c r="P12" i="8"/>
  <c r="F13" i="7" l="1"/>
  <c r="C13" i="7"/>
  <c r="D13" i="7"/>
  <c r="R12" i="7"/>
  <c r="Q12" i="7"/>
  <c r="P12" i="7"/>
  <c r="F22" i="6"/>
  <c r="E22" i="6"/>
  <c r="D22" i="6"/>
  <c r="C22" i="6"/>
  <c r="D13" i="5" l="1"/>
  <c r="C13" i="5"/>
  <c r="F12" i="5"/>
  <c r="F13" i="5" s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3" i="1"/>
  <c r="P13" i="1"/>
  <c r="Q13" i="1"/>
  <c r="R13" i="1"/>
  <c r="C14" i="1"/>
  <c r="D32" i="3" l="1"/>
  <c r="F32" i="3"/>
  <c r="F14" i="1"/>
  <c r="D14" i="1"/>
</calcChain>
</file>

<file path=xl/sharedStrings.xml><?xml version="1.0" encoding="utf-8"?>
<sst xmlns="http://schemas.openxmlformats.org/spreadsheetml/2006/main" count="1001" uniqueCount="187">
  <si>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</si>
  <si>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</si>
  <si>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</si>
  <si>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</si>
  <si>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</si>
  <si>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</si>
  <si>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</si>
  <si>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</si>
  <si>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</si>
  <si>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</si>
  <si>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</si>
  <si>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</si>
  <si>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</si>
  <si>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</si>
  <si>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</si>
  <si>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</si>
  <si>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</si>
  <si>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</si>
  <si>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</si>
  <si>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</si>
  <si>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</si>
  <si>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</si>
  <si>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</si>
  <si>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</si>
  <si>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</si>
  <si>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</si>
  <si>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</si>
  <si>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</si>
  <si>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</si>
  <si>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</si>
  <si>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</si>
  <si>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</si>
  <si>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OTHER</t>
  </si>
  <si>
    <t>Costume for Christmas Wish show</t>
  </si>
  <si>
    <t>Amazon</t>
  </si>
  <si>
    <t>Costume</t>
  </si>
  <si>
    <t>Z</t>
  </si>
  <si>
    <t>Gingerbreads for CMT Sports and Social Xmas</t>
  </si>
  <si>
    <t>Good Taste</t>
  </si>
  <si>
    <t>Food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</si>
  <si>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</si>
  <si>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</si>
  <si>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</si>
  <si>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</si>
  <si>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</si>
  <si>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</si>
  <si>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</si>
  <si>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</si>
  <si>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</si>
  <si>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</si>
  <si>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</si>
  <si>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</si>
  <si>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</si>
  <si>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</si>
  <si>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</si>
  <si>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</si>
  <si>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</si>
  <si>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</si>
  <si>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</si>
  <si>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</si>
  <si>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</si>
  <si>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</si>
  <si>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</si>
  <si>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</si>
  <si>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</si>
  <si>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</si>
  <si>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</si>
  <si>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</si>
  <si>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</si>
  <si>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</si>
  <si>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</si>
  <si>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</si>
  <si>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</si>
  <si>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</si>
  <si>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</si>
  <si>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</si>
  <si>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</si>
  <si>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</si>
  <si>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</si>
  <si>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</si>
  <si>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</si>
  <si>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</si>
  <si>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</si>
  <si>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</si>
  <si>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</si>
  <si>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</si>
  <si>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</si>
  <si>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</si>
  <si>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</si>
  <si>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</si>
  <si>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</si>
  <si>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</si>
  <si>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</si>
  <si>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</si>
  <si>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</si>
  <si>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</si>
  <si>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</si>
  <si>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</si>
  <si>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</si>
  <si>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</si>
  <si>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</si>
  <si>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</si>
  <si>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Snow Fluid</t>
  </si>
  <si>
    <t>Stage Depot</t>
  </si>
  <si>
    <t>Misc</t>
  </si>
  <si>
    <t>Projects</t>
  </si>
  <si>
    <t>Emergency bag supply for Waverley BC for WEEE Project</t>
  </si>
  <si>
    <t>Cromwell Polythene</t>
  </si>
  <si>
    <t>Retail</t>
  </si>
  <si>
    <t>Emergency bag supply under-charge</t>
  </si>
  <si>
    <t>Emergency bag supply for Waverley BC for WEEE Project - delivery charge</t>
  </si>
  <si>
    <t>Litter picker for team (H+S) NR</t>
  </si>
  <si>
    <t>Strategy &amp; business management</t>
  </si>
  <si>
    <t>Hand gel for team member CGB</t>
  </si>
  <si>
    <t>Hand gel for team member CT</t>
  </si>
  <si>
    <t>Litter picker for team (H+S) CT</t>
  </si>
  <si>
    <t>Litter picker for team (H+S) CGB</t>
  </si>
  <si>
    <t>hand gel NR</t>
  </si>
  <si>
    <t>Face mask NR</t>
  </si>
  <si>
    <t>Marketing</t>
  </si>
  <si>
    <t>Theatre advertising</t>
  </si>
  <si>
    <t>Facebook</t>
  </si>
  <si>
    <t xml:space="preserve"> </t>
  </si>
  <si>
    <t>11.12.20</t>
  </si>
  <si>
    <t>Museum</t>
  </si>
  <si>
    <t>Clenaing supplies &amp; ipad charger</t>
  </si>
  <si>
    <t>Poundland</t>
  </si>
  <si>
    <t>Equipment</t>
  </si>
  <si>
    <t>R</t>
  </si>
  <si>
    <t>Reduced rated</t>
  </si>
  <si>
    <t>Drainage</t>
  </si>
  <si>
    <t>Screw Fixings</t>
  </si>
  <si>
    <t>Bob Richardson Tools</t>
  </si>
  <si>
    <t>Community Services</t>
  </si>
  <si>
    <t>Sandwich packaging</t>
  </si>
  <si>
    <t>Deli supplies ltd</t>
  </si>
  <si>
    <t>Barclaycard - Procurement Card</t>
  </si>
  <si>
    <t>FRONT</t>
  </si>
  <si>
    <t>Monthly Spotify Payment</t>
  </si>
  <si>
    <t>Spotify</t>
  </si>
  <si>
    <t>Music</t>
  </si>
  <si>
    <t>food items for tea packs</t>
  </si>
  <si>
    <t>Morrisons</t>
  </si>
  <si>
    <t>Tesco</t>
  </si>
  <si>
    <t>Coop</t>
  </si>
  <si>
    <t>Sainsburys</t>
  </si>
  <si>
    <t>eqipment for tea packs/centre</t>
  </si>
  <si>
    <t>Meals At Home</t>
  </si>
  <si>
    <t>Mens Socks Xmas Present (Meals)</t>
  </si>
  <si>
    <t>Ladies Socks Xmas Presents  (Meals)</t>
  </si>
  <si>
    <t>gloves for Xmas presents (Meals)</t>
  </si>
  <si>
    <t>Applied Resilence</t>
  </si>
  <si>
    <t>Bags (Applied Resilence)</t>
  </si>
  <si>
    <t>.</t>
  </si>
  <si>
    <t>Marketing and Communications</t>
  </si>
  <si>
    <t>Gimbal stabilizer for use with mobile phone when filming</t>
  </si>
  <si>
    <t>Pet Food and Supply</t>
  </si>
  <si>
    <t>Voss GmbHH &amp; Co KG</t>
  </si>
  <si>
    <t>electric  fencing for goats at Lightwater Counrty Park</t>
  </si>
  <si>
    <t>Greenspace</t>
  </si>
  <si>
    <t>Comms and Engagement</t>
  </si>
  <si>
    <t>Pre-festive campaign Google ads</t>
  </si>
  <si>
    <t>Google</t>
  </si>
  <si>
    <t>SEP campaign</t>
  </si>
  <si>
    <t>Crew safety campaign Twitter ads</t>
  </si>
  <si>
    <t>Twitter</t>
  </si>
  <si>
    <t>Festive campaign Facebook ads</t>
  </si>
  <si>
    <t>Comms &amp; Engagement</t>
  </si>
  <si>
    <t>Image sourcing for campaign artwork</t>
  </si>
  <si>
    <t>iStock</t>
  </si>
  <si>
    <t>Image library</t>
  </si>
  <si>
    <t>SEP campaign amplification</t>
  </si>
  <si>
    <t>JWS areas garden waste suspension Google ads</t>
  </si>
  <si>
    <t>JWS service changes</t>
  </si>
  <si>
    <t>Facebook followers campaign</t>
  </si>
  <si>
    <t>SEP digital development</t>
  </si>
  <si>
    <t>Instagram followers campaign</t>
  </si>
  <si>
    <t>Theatre(1)</t>
  </si>
  <si>
    <t>Theatre(2)</t>
  </si>
  <si>
    <t>JWS(1)</t>
  </si>
  <si>
    <t>Corporate</t>
  </si>
  <si>
    <t>Regulatory</t>
  </si>
  <si>
    <t>Windle Valley</t>
  </si>
  <si>
    <t>Theatre(3)</t>
  </si>
  <si>
    <t>Windle Valley(2)</t>
  </si>
  <si>
    <t>Community</t>
  </si>
  <si>
    <t>JWS(2)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</si>
</sst>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"/>
    <numFmt numFmtId="165" formatCode="000"/>
    <numFmt numFmtId="166" formatCode="00000"/>
    <numFmt numFmtId="167" formatCode="[$-409]d\-mmm\-yy;@"/>
    <numFmt numFmtId="169" formatCode="d\ mmm\ yyyy\ hh:mm"/>
    <numFmt numFmtId="170" formatCode="d\ mmmm"/>
  </numFmts>
  <fonts count="1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</font>
    <font>
      <sz val="12"/>
      <name val="Arial"/>
      <family val="2"/>
    </font>
    <font>
      <sz val="10"/>
      <color indexed="8"/>
      <name val="Helvetica"/>
    </font>
    <font>
      <b/>
      <sz val="10"/>
      <color indexed="8"/>
      <name val="Arial"/>
    </font>
    <font>
      <sz val="11"/>
      <color indexed="8"/>
      <name val="Arial"/>
    </font>
    <font>
      <sz val="10"/>
      <color indexed="8"/>
      <name val="Arial"/>
    </font>
    <font>
      <sz val="9"/>
      <color indexed="8"/>
      <name val="Arial"/>
    </font>
    <font>
      <sz val="12"/>
      <color indexed="8"/>
      <name val="Times New Roman"/>
    </font>
    <font>
      <sz val="9"/>
      <name val="Arial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auto="1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7">
    <xf numFmtId="0" fontId="0" fillId="0" borderId="0"/>
    <xf numFmtId="0" fontId="3" fillId="0" borderId="0"/>
    <xf numFmtId="0" fontId="6" fillId="0" borderId="0"/>
    <xf numFmtId="0" fontId="3" fillId="0" borderId="0"/>
    <xf numFmtId="0" fontId="8" fillId="0" borderId="0"/>
    <xf numFmtId="0" fontId="10" fillId="0" borderId="0" applyNumberFormat="0" applyFill="0" applyBorder="0" applyProtection="0">
      <alignment vertical="top" wrapText="1"/>
    </xf>
    <xf numFmtId="0" fontId="8" fillId="0" borderId="0"/>
  </cellStyleXfs>
  <cellXfs count="303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5" xfId="0" quotePrefix="1" applyNumberFormat="1" applyFont="1" applyFill="1" applyBorder="1" applyProtection="1"/>
    <xf numFmtId="0" fontId="1" fillId="0" borderId="0" xfId="0" applyFont="1" applyFill="1" applyProtection="1"/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" xfId="2" applyFont="1" applyFill="1" applyBorder="1" applyAlignment="1" applyProtection="1"/>
    <xf numFmtId="0" fontId="6" fillId="0" borderId="1" xfId="2" applyFill="1" applyBorder="1" applyAlignment="1"/>
    <xf numFmtId="0" fontId="1" fillId="0" borderId="1" xfId="2" applyFont="1" applyFill="1" applyBorder="1" applyAlignment="1" applyProtection="1"/>
    <xf numFmtId="0" fontId="1" fillId="0" borderId="3" xfId="2" applyFont="1" applyFill="1" applyBorder="1" applyAlignment="1" applyProtection="1"/>
    <xf numFmtId="0" fontId="6" fillId="0" borderId="0" xfId="2" applyFill="1" applyProtection="1"/>
    <xf numFmtId="0" fontId="6" fillId="0" borderId="4" xfId="2" applyFill="1" applyBorder="1" applyProtection="1"/>
    <xf numFmtId="0" fontId="6" fillId="0" borderId="0" xfId="2" applyFill="1" applyBorder="1" applyProtection="1"/>
    <xf numFmtId="0" fontId="6" fillId="0" borderId="5" xfId="2" applyFill="1" applyBorder="1" applyProtection="1"/>
    <xf numFmtId="0" fontId="1" fillId="0" borderId="6" xfId="2" applyFont="1" applyFill="1" applyBorder="1" applyProtection="1"/>
    <xf numFmtId="0" fontId="1" fillId="0" borderId="0" xfId="2" applyFont="1" applyFill="1" applyBorder="1" applyAlignment="1" applyProtection="1"/>
    <xf numFmtId="0" fontId="1" fillId="0" borderId="2" xfId="2" applyFont="1" applyFill="1" applyBorder="1" applyAlignment="1" applyProtection="1">
      <alignment horizontal="center" wrapText="1"/>
    </xf>
    <xf numFmtId="0" fontId="1" fillId="0" borderId="7" xfId="2" applyFont="1" applyFill="1" applyBorder="1" applyAlignment="1" applyProtection="1">
      <alignment horizontal="right"/>
    </xf>
    <xf numFmtId="167" fontId="1" fillId="0" borderId="2" xfId="2" applyNumberFormat="1" applyFont="1" applyFill="1" applyBorder="1" applyAlignment="1" applyProtection="1">
      <alignment horizontal="center"/>
      <protection locked="0"/>
    </xf>
    <xf numFmtId="0" fontId="1" fillId="0" borderId="0" xfId="2" applyFont="1" applyFill="1" applyBorder="1" applyProtection="1"/>
    <xf numFmtId="15" fontId="6" fillId="0" borderId="0" xfId="2" applyNumberFormat="1" applyFont="1" applyFill="1" applyBorder="1" applyAlignment="1" applyProtection="1"/>
    <xf numFmtId="0" fontId="6" fillId="0" borderId="0" xfId="2" applyFont="1" applyFill="1" applyBorder="1" applyAlignment="1" applyProtection="1"/>
    <xf numFmtId="0" fontId="1" fillId="0" borderId="28" xfId="2" applyFont="1" applyFill="1" applyBorder="1" applyAlignment="1" applyProtection="1">
      <alignment horizontal="center"/>
    </xf>
    <xf numFmtId="0" fontId="1" fillId="0" borderId="9" xfId="2" applyFont="1" applyFill="1" applyBorder="1" applyAlignment="1" applyProtection="1">
      <alignment horizontal="center"/>
    </xf>
    <xf numFmtId="0" fontId="1" fillId="0" borderId="10" xfId="2" applyFont="1" applyFill="1" applyBorder="1" applyAlignment="1" applyProtection="1">
      <alignment horizontal="center"/>
    </xf>
    <xf numFmtId="0" fontId="6" fillId="0" borderId="0" xfId="2" applyFill="1" applyAlignment="1" applyProtection="1">
      <alignment horizontal="center"/>
    </xf>
    <xf numFmtId="0" fontId="1" fillId="0" borderId="21" xfId="2" applyFont="1" applyFill="1" applyBorder="1" applyAlignment="1" applyProtection="1">
      <alignment horizontal="center"/>
    </xf>
    <xf numFmtId="0" fontId="1" fillId="0" borderId="12" xfId="2" applyFont="1" applyFill="1" applyBorder="1" applyAlignment="1" applyProtection="1">
      <alignment horizontal="center"/>
    </xf>
    <xf numFmtId="0" fontId="1" fillId="0" borderId="20" xfId="2" applyFont="1" applyFill="1" applyBorder="1" applyAlignment="1" applyProtection="1">
      <alignment horizontal="center"/>
    </xf>
    <xf numFmtId="0" fontId="6" fillId="0" borderId="13" xfId="2" applyFont="1" applyFill="1" applyBorder="1" applyAlignment="1" applyProtection="1">
      <alignment horizontal="center"/>
    </xf>
    <xf numFmtId="0" fontId="1" fillId="0" borderId="23" xfId="2" applyFont="1" applyFill="1" applyBorder="1" applyProtection="1"/>
    <xf numFmtId="0" fontId="6" fillId="0" borderId="15" xfId="2" applyFill="1" applyBorder="1" applyAlignment="1" applyProtection="1">
      <alignment horizontal="center"/>
    </xf>
    <xf numFmtId="0" fontId="4" fillId="0" borderId="15" xfId="2" applyFont="1" applyFill="1" applyBorder="1" applyAlignment="1" applyProtection="1">
      <alignment horizontal="center"/>
    </xf>
    <xf numFmtId="0" fontId="1" fillId="0" borderId="15" xfId="2" applyFont="1" applyFill="1" applyBorder="1" applyAlignment="1" applyProtection="1">
      <alignment horizontal="center"/>
    </xf>
    <xf numFmtId="0" fontId="6" fillId="0" borderId="15" xfId="2" applyFill="1" applyBorder="1" applyProtection="1"/>
    <xf numFmtId="0" fontId="6" fillId="0" borderId="22" xfId="2" applyFill="1" applyBorder="1" applyProtection="1"/>
    <xf numFmtId="0" fontId="6" fillId="0" borderId="16" xfId="2" applyFill="1" applyBorder="1" applyProtection="1"/>
    <xf numFmtId="0" fontId="6" fillId="0" borderId="14" xfId="2" applyFill="1" applyBorder="1" applyProtection="1"/>
    <xf numFmtId="14" fontId="6" fillId="0" borderId="17" xfId="2" applyNumberFormat="1" applyFill="1" applyBorder="1" applyProtection="1">
      <protection locked="0"/>
    </xf>
    <xf numFmtId="0" fontId="6" fillId="0" borderId="2" xfId="2" applyFont="1" applyFill="1" applyBorder="1" applyAlignment="1" applyProtection="1">
      <alignment horizontal="center"/>
      <protection locked="0"/>
    </xf>
    <xf numFmtId="4" fontId="6" fillId="0" borderId="2" xfId="2" applyNumberFormat="1" applyFill="1" applyBorder="1" applyProtection="1">
      <protection locked="0"/>
    </xf>
    <xf numFmtId="4" fontId="6" fillId="0" borderId="2" xfId="2" applyNumberFormat="1" applyFill="1" applyBorder="1" applyProtection="1"/>
    <xf numFmtId="4" fontId="6" fillId="0" borderId="2" xfId="2" applyNumberFormat="1" applyFont="1" applyFill="1" applyBorder="1" applyProtection="1"/>
    <xf numFmtId="1" fontId="6" fillId="0" borderId="2" xfId="2" applyNumberFormat="1" applyFont="1" applyFill="1" applyBorder="1" applyProtection="1"/>
    <xf numFmtId="1" fontId="6" fillId="0" borderId="2" xfId="2" quotePrefix="1" applyNumberFormat="1" applyFont="1" applyFill="1" applyBorder="1" applyProtection="1"/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4" fontId="1" fillId="0" borderId="19" xfId="2" applyNumberFormat="1" applyFont="1" applyFill="1" applyBorder="1" applyProtection="1"/>
    <xf numFmtId="1" fontId="1" fillId="0" borderId="19" xfId="2" applyNumberFormat="1" applyFont="1" applyFill="1" applyBorder="1" applyProtection="1"/>
    <xf numFmtId="0" fontId="6" fillId="0" borderId="18" xfId="2" applyFill="1" applyBorder="1" applyProtection="1"/>
    <xf numFmtId="0" fontId="6" fillId="0" borderId="18" xfId="2" applyFill="1" applyBorder="1" applyAlignment="1" applyProtection="1">
      <alignment horizontal="left"/>
    </xf>
    <xf numFmtId="0" fontId="6" fillId="0" borderId="33" xfId="2" applyFill="1" applyBorder="1" applyAlignment="1" applyProtection="1">
      <alignment horizontal="left"/>
    </xf>
    <xf numFmtId="0" fontId="6" fillId="0" borderId="24" xfId="2" applyFill="1" applyBorder="1" applyAlignment="1" applyProtection="1">
      <alignment horizontal="left"/>
    </xf>
    <xf numFmtId="0" fontId="6" fillId="0" borderId="20" xfId="2" applyFill="1" applyBorder="1" applyProtection="1"/>
    <xf numFmtId="0" fontId="6" fillId="0" borderId="21" xfId="2" applyFill="1" applyBorder="1" applyProtection="1"/>
    <xf numFmtId="0" fontId="6" fillId="0" borderId="23" xfId="2" applyFill="1" applyBorder="1" applyProtection="1"/>
    <xf numFmtId="0" fontId="1" fillId="0" borderId="28" xfId="0" applyFont="1" applyFill="1" applyBorder="1" applyAlignment="1" applyProtection="1">
      <alignment horizontal="center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6" fillId="0" borderId="14" xfId="0" applyFont="1" applyFill="1" applyBorder="1" applyProtection="1"/>
    <xf numFmtId="4" fontId="6" fillId="0" borderId="9" xfId="0" applyNumberFormat="1" applyFont="1" applyFill="1" applyBorder="1" applyProtection="1"/>
    <xf numFmtId="4" fontId="6" fillId="0" borderId="2" xfId="0" applyNumberFormat="1" applyFont="1" applyFill="1" applyBorder="1" applyProtection="1"/>
    <xf numFmtId="164" fontId="9" fillId="0" borderId="2" xfId="4" applyNumberFormat="1" applyFont="1" applyFill="1" applyBorder="1" applyAlignment="1" applyProtection="1">
      <alignment horizontal="center"/>
    </xf>
    <xf numFmtId="164" fontId="6" fillId="0" borderId="2" xfId="4" applyNumberFormat="1" applyFont="1" applyFill="1" applyBorder="1" applyAlignment="1" applyProtection="1">
      <alignment horizontal="center"/>
    </xf>
    <xf numFmtId="164" fontId="6" fillId="0" borderId="2" xfId="4" applyNumberFormat="1" applyFont="1" applyFill="1" applyBorder="1" applyAlignment="1" applyProtection="1">
      <alignment horizontal="left"/>
      <protection locked="0"/>
    </xf>
    <xf numFmtId="0" fontId="0" fillId="0" borderId="0" xfId="0" applyFill="1"/>
    <xf numFmtId="1" fontId="6" fillId="0" borderId="12" xfId="0" applyNumberFormat="1" applyFont="1" applyFill="1" applyBorder="1" applyProtection="1"/>
    <xf numFmtId="14" fontId="6" fillId="0" borderId="4" xfId="0" applyNumberFormat="1" applyFont="1" applyFill="1" applyBorder="1" applyProtection="1">
      <protection locked="0"/>
    </xf>
    <xf numFmtId="0" fontId="6" fillId="0" borderId="21" xfId="0" applyFont="1" applyFill="1" applyBorder="1" applyAlignment="1" applyProtection="1">
      <alignment horizontal="center"/>
      <protection locked="0"/>
    </xf>
    <xf numFmtId="4" fontId="6" fillId="0" borderId="12" xfId="0" applyNumberFormat="1" applyFont="1" applyFill="1" applyBorder="1" applyProtection="1">
      <protection locked="0"/>
    </xf>
    <xf numFmtId="4" fontId="6" fillId="0" borderId="12" xfId="0" applyNumberFormat="1" applyFont="1" applyFill="1" applyBorder="1" applyProtection="1"/>
    <xf numFmtId="164" fontId="9" fillId="0" borderId="12" xfId="4" applyNumberFormat="1" applyFont="1" applyFill="1" applyBorder="1" applyAlignment="1" applyProtection="1">
      <alignment horizontal="center"/>
    </xf>
    <xf numFmtId="164" fontId="6" fillId="0" borderId="12" xfId="4" applyNumberFormat="1" applyFont="1" applyFill="1" applyBorder="1" applyAlignment="1" applyProtection="1">
      <alignment horizontal="left"/>
      <protection locked="0"/>
    </xf>
    <xf numFmtId="164" fontId="6" fillId="0" borderId="20" xfId="4" applyNumberFormat="1" applyFont="1" applyFill="1" applyBorder="1" applyAlignment="1" applyProtection="1">
      <alignment horizontal="left"/>
      <protection locked="0"/>
    </xf>
    <xf numFmtId="4" fontId="1" fillId="0" borderId="40" xfId="0" applyNumberFormat="1" applyFont="1" applyFill="1" applyBorder="1" applyAlignment="1" applyProtection="1">
      <alignment horizontal="center" vertical="center"/>
    </xf>
    <xf numFmtId="1" fontId="1" fillId="0" borderId="40" xfId="0" applyNumberFormat="1" applyFont="1" applyFill="1" applyBorder="1" applyProtection="1"/>
    <xf numFmtId="0" fontId="6" fillId="0" borderId="40" xfId="0" applyFont="1" applyFill="1" applyBorder="1" applyProtection="1"/>
    <xf numFmtId="0" fontId="6" fillId="0" borderId="40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23" xfId="0" applyFont="1" applyFill="1" applyBorder="1" applyProtection="1"/>
    <xf numFmtId="0" fontId="10" fillId="0" borderId="0" xfId="5" applyNumberFormat="1" applyFont="1" applyAlignment="1">
      <alignment vertical="top" wrapText="1"/>
    </xf>
    <xf numFmtId="0" fontId="10" fillId="0" borderId="0" xfId="5" applyFont="1" applyAlignment="1">
      <alignment vertical="top" wrapText="1"/>
    </xf>
    <xf numFmtId="167" fontId="1" fillId="0" borderId="2" xfId="0" applyNumberFormat="1" applyFont="1" applyFill="1" applyBorder="1" applyAlignment="1" applyProtection="1">
      <alignment horizontal="right"/>
    </xf>
    <xf numFmtId="0" fontId="16" fillId="0" borderId="15" xfId="0" applyFont="1" applyFill="1" applyBorder="1" applyAlignment="1" applyProtection="1">
      <alignment horizontal="center"/>
    </xf>
    <xf numFmtId="164" fontId="2" fillId="0" borderId="2" xfId="6" applyNumberFormat="1" applyFont="1" applyFill="1" applyBorder="1" applyAlignment="1" applyProtection="1">
      <alignment horizontal="center"/>
    </xf>
    <xf numFmtId="164" fontId="2" fillId="0" borderId="2" xfId="6" applyNumberFormat="1" applyFont="1" applyFill="1" applyBorder="1" applyAlignment="1" applyProtection="1">
      <alignment horizontal="center"/>
      <protection locked="0"/>
    </xf>
    <xf numFmtId="164" fontId="2" fillId="0" borderId="2" xfId="6" applyNumberFormat="1" applyFont="1" applyFill="1" applyBorder="1" applyAlignment="1" applyProtection="1">
      <alignment horizontal="left"/>
      <protection locked="0"/>
    </xf>
    <xf numFmtId="0" fontId="1" fillId="0" borderId="28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center"/>
      <protection locked="0"/>
    </xf>
    <xf numFmtId="164" fontId="2" fillId="0" borderId="2" xfId="6" applyNumberFormat="1" applyFont="1" applyFill="1" applyBorder="1" applyAlignment="1" applyProtection="1"/>
    <xf numFmtId="0" fontId="17" fillId="0" borderId="0" xfId="0" applyFont="1" applyAlignment="1">
      <alignment vertical="center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4" fontId="0" fillId="0" borderId="0" xfId="0" applyNumberFormat="1" applyFill="1" applyProtection="1"/>
    <xf numFmtId="0" fontId="0" fillId="0" borderId="0" xfId="0" quotePrefix="1" applyFill="1" applyProtection="1"/>
    <xf numFmtId="4" fontId="1" fillId="0" borderId="2" xfId="0" applyNumberFormat="1" applyFont="1" applyFill="1" applyBorder="1" applyProtection="1"/>
    <xf numFmtId="1" fontId="6" fillId="0" borderId="2" xfId="0" quotePrefix="1" applyNumberFormat="1" applyFont="1" applyFill="1" applyBorder="1" applyProtection="1"/>
    <xf numFmtId="15" fontId="1" fillId="0" borderId="0" xfId="0" applyNumberFormat="1" applyFont="1" applyFill="1" applyBorder="1" applyProtection="1"/>
    <xf numFmtId="15" fontId="1" fillId="0" borderId="2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" fontId="6" fillId="0" borderId="2" xfId="0" applyNumberFormat="1" applyFont="1" applyFill="1" applyBorder="1"/>
    <xf numFmtId="164" fontId="2" fillId="0" borderId="2" xfId="6" applyNumberFormat="1" applyFont="1" applyFill="1" applyBorder="1" applyAlignment="1">
      <alignment horizontal="center"/>
    </xf>
    <xf numFmtId="0" fontId="1" fillId="0" borderId="27" xfId="2" applyFont="1" applyFill="1" applyBorder="1" applyAlignment="1" applyProtection="1">
      <alignment horizontal="center"/>
    </xf>
    <xf numFmtId="0" fontId="1" fillId="0" borderId="28" xfId="2" applyFont="1" applyFill="1" applyBorder="1" applyAlignment="1" applyProtection="1">
      <alignment horizontal="center"/>
    </xf>
    <xf numFmtId="0" fontId="7" fillId="0" borderId="25" xfId="2" applyFont="1" applyFill="1" applyBorder="1" applyAlignment="1" applyProtection="1">
      <alignment horizontal="center"/>
      <protection locked="0"/>
    </xf>
    <xf numFmtId="0" fontId="7" fillId="0" borderId="7" xfId="2" applyFont="1" applyFill="1" applyBorder="1" applyAlignment="1" applyProtection="1">
      <alignment horizontal="center"/>
      <protection locked="0"/>
    </xf>
    <xf numFmtId="0" fontId="7" fillId="0" borderId="26" xfId="2" applyFont="1" applyFill="1" applyBorder="1" applyAlignment="1" applyProtection="1">
      <alignment horizontal="center"/>
      <protection locked="0"/>
    </xf>
    <xf numFmtId="0" fontId="1" fillId="0" borderId="31" xfId="2" applyFont="1" applyFill="1" applyBorder="1" applyAlignment="1" applyProtection="1">
      <alignment horizontal="center"/>
    </xf>
    <xf numFmtId="0" fontId="1" fillId="0" borderId="22" xfId="2" applyFont="1" applyFill="1" applyBorder="1" applyAlignment="1" applyProtection="1">
      <alignment horizontal="center"/>
    </xf>
    <xf numFmtId="0" fontId="1" fillId="0" borderId="32" xfId="2" applyFont="1" applyFill="1" applyBorder="1" applyAlignment="1" applyProtection="1">
      <alignment horizontal="center"/>
    </xf>
    <xf numFmtId="0" fontId="1" fillId="0" borderId="23" xfId="2" applyFont="1" applyFill="1" applyBorder="1" applyAlignment="1" applyProtection="1">
      <alignment horizontal="center"/>
    </xf>
    <xf numFmtId="0" fontId="1" fillId="0" borderId="29" xfId="2" applyFont="1" applyFill="1" applyBorder="1" applyAlignment="1" applyProtection="1">
      <alignment horizontal="center"/>
    </xf>
    <xf numFmtId="0" fontId="1" fillId="0" borderId="30" xfId="2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11" fillId="3" borderId="43" xfId="5" applyNumberFormat="1" applyFont="1" applyFill="1" applyBorder="1" applyAlignment="1"/>
    <xf numFmtId="49" fontId="12" fillId="3" borderId="44" xfId="5" applyNumberFormat="1" applyFont="1" applyFill="1" applyBorder="1" applyAlignment="1">
      <alignment horizontal="center"/>
    </xf>
    <xf numFmtId="0" fontId="13" fillId="3" borderId="45" xfId="5" applyNumberFormat="1" applyFont="1" applyFill="1" applyBorder="1" applyAlignment="1"/>
    <xf numFmtId="0" fontId="13" fillId="3" borderId="46" xfId="5" applyNumberFormat="1" applyFont="1" applyFill="1" applyBorder="1" applyAlignment="1"/>
    <xf numFmtId="0" fontId="13" fillId="3" borderId="47" xfId="5" applyNumberFormat="1" applyFont="1" applyFill="1" applyBorder="1" applyAlignment="1"/>
    <xf numFmtId="0" fontId="13" fillId="3" borderId="48" xfId="5" applyNumberFormat="1" applyFont="1" applyFill="1" applyBorder="1" applyAlignment="1"/>
    <xf numFmtId="0" fontId="11" fillId="3" borderId="48" xfId="5" applyNumberFormat="1" applyFont="1" applyFill="1" applyBorder="1" applyAlignment="1"/>
    <xf numFmtId="0" fontId="11" fillId="3" borderId="49" xfId="5" applyNumberFormat="1" applyFont="1" applyFill="1" applyBorder="1" applyAlignment="1"/>
    <xf numFmtId="0" fontId="13" fillId="3" borderId="50" xfId="5" applyNumberFormat="1" applyFont="1" applyFill="1" applyBorder="1" applyAlignment="1"/>
    <xf numFmtId="0" fontId="13" fillId="3" borderId="51" xfId="5" applyNumberFormat="1" applyFont="1" applyFill="1" applyBorder="1" applyAlignment="1"/>
    <xf numFmtId="0" fontId="13" fillId="3" borderId="52" xfId="5" applyNumberFormat="1" applyFont="1" applyFill="1" applyBorder="1" applyAlignment="1"/>
    <xf numFmtId="0" fontId="10" fillId="3" borderId="0" xfId="5" applyNumberFormat="1" applyFont="1" applyFill="1" applyAlignment="1">
      <alignment vertical="top" wrapText="1"/>
    </xf>
    <xf numFmtId="0" fontId="10" fillId="3" borderId="0" xfId="5" applyFont="1" applyFill="1" applyAlignment="1">
      <alignment vertical="top" wrapText="1"/>
    </xf>
    <xf numFmtId="0" fontId="13" fillId="3" borderId="53" xfId="5" applyNumberFormat="1" applyFont="1" applyFill="1" applyBorder="1" applyAlignment="1"/>
    <xf numFmtId="0" fontId="13" fillId="3" borderId="54" xfId="5" applyNumberFormat="1" applyFont="1" applyFill="1" applyBorder="1" applyAlignment="1"/>
    <xf numFmtId="0" fontId="13" fillId="3" borderId="55" xfId="5" applyNumberFormat="1" applyFont="1" applyFill="1" applyBorder="1" applyAlignment="1"/>
    <xf numFmtId="0" fontId="13" fillId="3" borderId="56" xfId="5" applyNumberFormat="1" applyFont="1" applyFill="1" applyBorder="1" applyAlignment="1"/>
    <xf numFmtId="49" fontId="11" fillId="3" borderId="57" xfId="5" applyNumberFormat="1" applyFont="1" applyFill="1" applyBorder="1" applyAlignment="1"/>
    <xf numFmtId="0" fontId="11" fillId="3" borderId="58" xfId="5" applyNumberFormat="1" applyFont="1" applyFill="1" applyBorder="1" applyAlignment="1"/>
    <xf numFmtId="0" fontId="11" fillId="3" borderId="52" xfId="5" applyNumberFormat="1" applyFont="1" applyFill="1" applyBorder="1" applyAlignment="1"/>
    <xf numFmtId="49" fontId="11" fillId="3" borderId="43" xfId="5" applyNumberFormat="1" applyFont="1" applyFill="1" applyBorder="1" applyAlignment="1">
      <alignment horizontal="center" wrapText="1"/>
    </xf>
    <xf numFmtId="49" fontId="11" fillId="3" borderId="43" xfId="5" applyNumberFormat="1" applyFont="1" applyFill="1" applyBorder="1" applyAlignment="1">
      <alignment horizontal="right"/>
    </xf>
    <xf numFmtId="167" fontId="1" fillId="3" borderId="2" xfId="2" applyNumberFormat="1" applyFont="1" applyFill="1" applyBorder="1" applyAlignment="1" applyProtection="1">
      <alignment horizontal="center"/>
      <protection locked="0"/>
    </xf>
    <xf numFmtId="0" fontId="1" fillId="3" borderId="7" xfId="2" applyFont="1" applyFill="1" applyBorder="1" applyAlignment="1" applyProtection="1">
      <alignment horizontal="right"/>
    </xf>
    <xf numFmtId="169" fontId="13" fillId="3" borderId="52" xfId="5" applyNumberFormat="1" applyFont="1" applyFill="1" applyBorder="1" applyAlignment="1"/>
    <xf numFmtId="0" fontId="13" fillId="3" borderId="59" xfId="5" applyNumberFormat="1" applyFont="1" applyFill="1" applyBorder="1" applyAlignment="1"/>
    <xf numFmtId="0" fontId="13" fillId="3" borderId="60" xfId="5" applyNumberFormat="1" applyFont="1" applyFill="1" applyBorder="1" applyAlignment="1"/>
    <xf numFmtId="0" fontId="13" fillId="3" borderId="61" xfId="5" applyNumberFormat="1" applyFont="1" applyFill="1" applyBorder="1" applyAlignment="1"/>
    <xf numFmtId="0" fontId="13" fillId="3" borderId="62" xfId="5" applyNumberFormat="1" applyFont="1" applyFill="1" applyBorder="1" applyAlignment="1"/>
    <xf numFmtId="0" fontId="13" fillId="3" borderId="63" xfId="5" applyNumberFormat="1" applyFont="1" applyFill="1" applyBorder="1" applyAlignment="1"/>
    <xf numFmtId="49" fontId="11" fillId="3" borderId="64" xfId="5" applyNumberFormat="1" applyFont="1" applyFill="1" applyBorder="1" applyAlignment="1">
      <alignment horizontal="center"/>
    </xf>
    <xf numFmtId="49" fontId="11" fillId="3" borderId="65" xfId="5" applyNumberFormat="1" applyFont="1" applyFill="1" applyBorder="1" applyAlignment="1">
      <alignment horizontal="center"/>
    </xf>
    <xf numFmtId="49" fontId="11" fillId="3" borderId="66" xfId="5" applyNumberFormat="1" applyFont="1" applyFill="1" applyBorder="1" applyAlignment="1">
      <alignment horizontal="center"/>
    </xf>
    <xf numFmtId="0" fontId="13" fillId="3" borderId="67" xfId="5" applyNumberFormat="1" applyFont="1" applyFill="1" applyBorder="1" applyAlignment="1"/>
    <xf numFmtId="0" fontId="13" fillId="3" borderId="68" xfId="5" applyNumberFormat="1" applyFont="1" applyFill="1" applyBorder="1" applyAlignment="1"/>
    <xf numFmtId="49" fontId="11" fillId="3" borderId="69" xfId="5" applyNumberFormat="1" applyFont="1" applyFill="1" applyBorder="1" applyAlignment="1">
      <alignment horizontal="center"/>
    </xf>
    <xf numFmtId="49" fontId="11" fillId="3" borderId="70" xfId="5" applyNumberFormat="1" applyFont="1" applyFill="1" applyBorder="1" applyAlignment="1">
      <alignment horizontal="center"/>
    </xf>
    <xf numFmtId="0" fontId="13" fillId="3" borderId="50" xfId="5" applyNumberFormat="1" applyFont="1" applyFill="1" applyBorder="1" applyAlignment="1">
      <alignment horizontal="center"/>
    </xf>
    <xf numFmtId="0" fontId="13" fillId="3" borderId="56" xfId="5" applyNumberFormat="1" applyFont="1" applyFill="1" applyBorder="1" applyAlignment="1">
      <alignment horizontal="center"/>
    </xf>
    <xf numFmtId="0" fontId="13" fillId="3" borderId="52" xfId="5" applyNumberFormat="1" applyFont="1" applyFill="1" applyBorder="1" applyAlignment="1">
      <alignment horizontal="center"/>
    </xf>
    <xf numFmtId="49" fontId="11" fillId="3" borderId="71" xfId="5" applyNumberFormat="1" applyFont="1" applyFill="1" applyBorder="1" applyAlignment="1">
      <alignment horizontal="center"/>
    </xf>
    <xf numFmtId="49" fontId="11" fillId="3" borderId="72" xfId="5" applyNumberFormat="1" applyFont="1" applyFill="1" applyBorder="1" applyAlignment="1">
      <alignment horizontal="center"/>
    </xf>
    <xf numFmtId="0" fontId="11" fillId="3" borderId="73" xfId="5" applyNumberFormat="1" applyFont="1" applyFill="1" applyBorder="1" applyAlignment="1">
      <alignment horizontal="center"/>
    </xf>
    <xf numFmtId="0" fontId="13" fillId="3" borderId="74" xfId="5" applyNumberFormat="1" applyFont="1" applyFill="1" applyBorder="1" applyAlignment="1"/>
    <xf numFmtId="0" fontId="13" fillId="3" borderId="75" xfId="5" applyNumberFormat="1" applyFont="1" applyFill="1" applyBorder="1" applyAlignment="1"/>
    <xf numFmtId="0" fontId="11" fillId="3" borderId="72" xfId="5" applyNumberFormat="1" applyFont="1" applyFill="1" applyBorder="1" applyAlignment="1">
      <alignment horizontal="center"/>
    </xf>
    <xf numFmtId="49" fontId="13" fillId="3" borderId="76" xfId="5" applyNumberFormat="1" applyFont="1" applyFill="1" applyBorder="1" applyAlignment="1">
      <alignment horizontal="center"/>
    </xf>
    <xf numFmtId="49" fontId="11" fillId="3" borderId="77" xfId="5" applyNumberFormat="1" applyFont="1" applyFill="1" applyBorder="1" applyAlignment="1"/>
    <xf numFmtId="49" fontId="13" fillId="3" borderId="78" xfId="5" applyNumberFormat="1" applyFont="1" applyFill="1" applyBorder="1" applyAlignment="1">
      <alignment horizontal="center"/>
    </xf>
    <xf numFmtId="49" fontId="14" fillId="3" borderId="43" xfId="5" applyNumberFormat="1" applyFont="1" applyFill="1" applyBorder="1" applyAlignment="1">
      <alignment horizontal="center"/>
    </xf>
    <xf numFmtId="0" fontId="14" fillId="3" borderId="43" xfId="5" applyNumberFormat="1" applyFont="1" applyFill="1" applyBorder="1" applyAlignment="1">
      <alignment horizontal="center"/>
    </xf>
    <xf numFmtId="49" fontId="11" fillId="3" borderId="78" xfId="5" applyNumberFormat="1" applyFont="1" applyFill="1" applyBorder="1" applyAlignment="1">
      <alignment horizontal="center"/>
    </xf>
    <xf numFmtId="0" fontId="13" fillId="3" borderId="78" xfId="5" applyNumberFormat="1" applyFont="1" applyFill="1" applyBorder="1" applyAlignment="1"/>
    <xf numFmtId="0" fontId="13" fillId="3" borderId="79" xfId="5" applyNumberFormat="1" applyFont="1" applyFill="1" applyBorder="1" applyAlignment="1"/>
    <xf numFmtId="0" fontId="13" fillId="3" borderId="57" xfId="5" applyNumberFormat="1" applyFont="1" applyFill="1" applyBorder="1" applyAlignment="1"/>
    <xf numFmtId="0" fontId="13" fillId="3" borderId="43" xfId="5" applyNumberFormat="1" applyFont="1" applyFill="1" applyBorder="1" applyAlignment="1">
      <alignment horizontal="center"/>
    </xf>
    <xf numFmtId="0" fontId="13" fillId="3" borderId="43" xfId="5" applyNumberFormat="1" applyFont="1" applyFill="1" applyBorder="1" applyAlignment="1"/>
    <xf numFmtId="0" fontId="13" fillId="3" borderId="80" xfId="5" applyNumberFormat="1" applyFont="1" applyFill="1" applyBorder="1" applyAlignment="1"/>
    <xf numFmtId="170" fontId="13" fillId="3" borderId="57" xfId="5" applyNumberFormat="1" applyFont="1" applyFill="1" applyBorder="1" applyAlignment="1"/>
    <xf numFmtId="49" fontId="13" fillId="3" borderId="43" xfId="5" applyNumberFormat="1" applyFont="1" applyFill="1" applyBorder="1" applyAlignment="1">
      <alignment horizontal="center"/>
    </xf>
    <xf numFmtId="4" fontId="13" fillId="3" borderId="43" xfId="5" applyNumberFormat="1" applyFont="1" applyFill="1" applyBorder="1" applyAlignment="1"/>
    <xf numFmtId="1" fontId="13" fillId="3" borderId="43" xfId="5" applyNumberFormat="1" applyFont="1" applyFill="1" applyBorder="1" applyAlignment="1"/>
    <xf numFmtId="49" fontId="15" fillId="3" borderId="43" xfId="5" applyNumberFormat="1" applyFont="1" applyFill="1" applyBorder="1" applyAlignment="1">
      <alignment horizontal="center"/>
    </xf>
    <xf numFmtId="49" fontId="15" fillId="3" borderId="43" xfId="5" applyNumberFormat="1" applyFont="1" applyFill="1" applyBorder="1" applyAlignment="1">
      <alignment horizontal="left"/>
    </xf>
    <xf numFmtId="0" fontId="13" fillId="3" borderId="58" xfId="5" applyNumberFormat="1" applyFont="1" applyFill="1" applyBorder="1" applyAlignment="1"/>
    <xf numFmtId="0" fontId="13" fillId="3" borderId="56" xfId="5" applyFont="1" applyFill="1" applyBorder="1" applyAlignment="1"/>
    <xf numFmtId="1" fontId="13" fillId="3" borderId="56" xfId="5" applyNumberFormat="1" applyFont="1" applyFill="1" applyBorder="1" applyAlignment="1"/>
    <xf numFmtId="49" fontId="11" fillId="3" borderId="82" xfId="5" applyNumberFormat="1" applyFont="1" applyFill="1" applyBorder="1" applyAlignment="1">
      <alignment horizontal="center"/>
    </xf>
    <xf numFmtId="0" fontId="13" fillId="3" borderId="83" xfId="5" applyNumberFormat="1" applyFont="1" applyFill="1" applyBorder="1" applyAlignment="1"/>
    <xf numFmtId="4" fontId="11" fillId="3" borderId="81" xfId="5" applyNumberFormat="1" applyFont="1" applyFill="1" applyBorder="1" applyAlignment="1"/>
    <xf numFmtId="4" fontId="11" fillId="3" borderId="84" xfId="5" applyNumberFormat="1" applyFont="1" applyFill="1" applyBorder="1" applyAlignment="1"/>
    <xf numFmtId="1" fontId="11" fillId="3" borderId="81" xfId="5" applyNumberFormat="1" applyFont="1" applyFill="1" applyBorder="1" applyAlignment="1"/>
    <xf numFmtId="0" fontId="13" fillId="3" borderId="81" xfId="5" applyNumberFormat="1" applyFont="1" applyFill="1" applyBorder="1" applyAlignment="1"/>
    <xf numFmtId="0" fontId="13" fillId="3" borderId="81" xfId="5" applyNumberFormat="1" applyFont="1" applyFill="1" applyBorder="1" applyAlignment="1">
      <alignment horizontal="left"/>
    </xf>
    <xf numFmtId="0" fontId="13" fillId="3" borderId="85" xfId="5" applyNumberFormat="1" applyFont="1" applyFill="1" applyBorder="1" applyAlignment="1">
      <alignment horizontal="left"/>
    </xf>
    <xf numFmtId="0" fontId="13" fillId="3" borderId="86" xfId="5" applyNumberFormat="1" applyFont="1" applyFill="1" applyBorder="1" applyAlignment="1"/>
    <xf numFmtId="0" fontId="13" fillId="3" borderId="71" xfId="5" applyNumberFormat="1" applyFont="1" applyFill="1" applyBorder="1" applyAlignment="1"/>
    <xf numFmtId="49" fontId="13" fillId="3" borderId="58" xfId="5" applyNumberFormat="1" applyFont="1" applyFill="1" applyBorder="1" applyAlignment="1"/>
    <xf numFmtId="49" fontId="13" fillId="3" borderId="71" xfId="5" applyNumberFormat="1" applyFont="1" applyFill="1" applyBorder="1" applyAlignment="1"/>
    <xf numFmtId="49" fontId="13" fillId="3" borderId="87" xfId="5" applyNumberFormat="1" applyFont="1" applyFill="1" applyBorder="1" applyAlignment="1"/>
    <xf numFmtId="49" fontId="13" fillId="3" borderId="77" xfId="5" applyNumberFormat="1" applyFont="1" applyFill="1" applyBorder="1" applyAlignment="1"/>
    <xf numFmtId="0" fontId="13" fillId="3" borderId="88" xfId="5" applyNumberFormat="1" applyFont="1" applyFill="1" applyBorder="1" applyAlignment="1"/>
  </cellXfs>
  <cellStyles count="7">
    <cellStyle name="Normal" xfId="0" builtinId="0"/>
    <cellStyle name="Normal 2" xfId="2"/>
    <cellStyle name="Normal 3" xfId="5"/>
    <cellStyle name="Normal_Redistribution and journal forms.xls" xfId="1"/>
    <cellStyle name="Normal_Redistribution and journal forms.xls 2" xfId="3"/>
    <cellStyle name="Normal_Redistribution and journal forms.xls 2 2" xfId="6"/>
    <cellStyle name="Normal_Redistribution and journal forms.xls 3" xfId="4"/>
  </cellStyles>
  <dxfs count="15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Downloads/Gill%20Riding%20January%20Credit%20Car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Downloads/Mark%2001%20Jan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chelle.Smith/AppData/Local/Box/Box%20Edit/Documents/JY176+SwiEmTmHHJGRmgug==/January%202021%20CC%20Aud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d by suppli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tabSelected="1" zoomScale="90" workbookViewId="0">
      <selection activeCell="C6" sqref="C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185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48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7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74">
        <v>44180</v>
      </c>
      <c r="B12" s="75" t="s">
        <v>90</v>
      </c>
      <c r="C12" s="31">
        <v>69.5</v>
      </c>
      <c r="D12" s="32">
        <v>11.6</v>
      </c>
      <c r="E12" s="31"/>
      <c r="F12" s="149">
        <v>57.9</v>
      </c>
      <c r="G12" s="55">
        <v>170</v>
      </c>
      <c r="H12" s="55">
        <v>4020</v>
      </c>
      <c r="I12" s="55"/>
      <c r="J12" s="175" t="s">
        <v>45</v>
      </c>
      <c r="K12" s="175" t="s">
        <v>147</v>
      </c>
      <c r="L12" s="175" t="s">
        <v>148</v>
      </c>
      <c r="M12" s="177" t="s">
        <v>34</v>
      </c>
      <c r="N12" s="177" t="s">
        <v>122</v>
      </c>
      <c r="P12" s="5" t="b">
        <f t="shared" ref="P12:P15" si="0">OR(G12&lt;100,LEN(G12)=2)</f>
        <v>0</v>
      </c>
      <c r="Q12" s="5" t="b">
        <f t="shared" ref="Q12:Q15" si="1">OR(H12&lt;1000,LEN(H12)=3)</f>
        <v>0</v>
      </c>
      <c r="R12" s="5" t="b">
        <f t="shared" ref="R12:R15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4">
        <v>44180</v>
      </c>
      <c r="B13" s="75" t="s">
        <v>90</v>
      </c>
      <c r="C13" s="31">
        <v>149.9</v>
      </c>
      <c r="D13" s="32">
        <v>25</v>
      </c>
      <c r="E13" s="31"/>
      <c r="F13" s="149">
        <v>124.9</v>
      </c>
      <c r="G13" s="55">
        <v>170</v>
      </c>
      <c r="H13" s="55">
        <v>4020</v>
      </c>
      <c r="I13" s="55"/>
      <c r="J13" s="175" t="s">
        <v>45</v>
      </c>
      <c r="K13" s="175" t="s">
        <v>147</v>
      </c>
      <c r="L13" s="176" t="s">
        <v>149</v>
      </c>
      <c r="M13" s="177" t="s">
        <v>34</v>
      </c>
      <c r="N13" s="177" t="s">
        <v>122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74">
        <v>44180</v>
      </c>
      <c r="B14" s="30" t="s">
        <v>90</v>
      </c>
      <c r="C14" s="31">
        <v>57.92</v>
      </c>
      <c r="D14" s="32">
        <v>9.66</v>
      </c>
      <c r="E14" s="31"/>
      <c r="F14" s="149">
        <v>48.26</v>
      </c>
      <c r="G14" s="55">
        <v>170</v>
      </c>
      <c r="H14" s="55">
        <v>4020</v>
      </c>
      <c r="I14" s="55" t="s">
        <v>122</v>
      </c>
      <c r="J14" s="175" t="s">
        <v>45</v>
      </c>
      <c r="K14" s="175" t="s">
        <v>147</v>
      </c>
      <c r="L14" s="175" t="s">
        <v>150</v>
      </c>
      <c r="M14" s="177" t="s">
        <v>34</v>
      </c>
      <c r="N14" s="177" t="s">
        <v>122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74">
        <v>44201</v>
      </c>
      <c r="B15" s="30" t="s">
        <v>90</v>
      </c>
      <c r="C15" s="31">
        <v>129.9</v>
      </c>
      <c r="D15" s="32">
        <v>21.7</v>
      </c>
      <c r="E15" s="31"/>
      <c r="F15" s="149">
        <v>108.2</v>
      </c>
      <c r="G15" s="55">
        <v>280</v>
      </c>
      <c r="H15" s="55">
        <v>4020</v>
      </c>
      <c r="I15" s="55" t="s">
        <v>122</v>
      </c>
      <c r="J15" s="175" t="s">
        <v>45</v>
      </c>
      <c r="K15" s="175" t="s">
        <v>151</v>
      </c>
      <c r="L15" s="176" t="s">
        <v>152</v>
      </c>
      <c r="M15" s="177" t="s">
        <v>34</v>
      </c>
      <c r="N15" s="177" t="s">
        <v>122</v>
      </c>
      <c r="P15" s="5" t="b">
        <f t="shared" si="0"/>
        <v>0</v>
      </c>
      <c r="Q15" s="5" t="b">
        <f t="shared" si="1"/>
        <v>0</v>
      </c>
      <c r="R15" s="5" t="b">
        <f t="shared" si="2"/>
        <v>0</v>
      </c>
      <c r="S15" s="5" t="e">
        <f>OR(#REF!&lt;100000,LEN(#REF!)=5)</f>
        <v>#REF!</v>
      </c>
    </row>
    <row r="16" spans="1:26" ht="20.100000000000001" customHeight="1" thickBot="1" x14ac:dyDescent="0.25">
      <c r="A16" s="212" t="s">
        <v>40</v>
      </c>
      <c r="B16" s="213"/>
      <c r="C16" s="39">
        <f>SUM(C12:C15)</f>
        <v>407.22</v>
      </c>
      <c r="D16" s="39">
        <f>SUM(D12:D15)</f>
        <v>67.960000000000008</v>
      </c>
      <c r="E16" s="39"/>
      <c r="F16" s="39">
        <f>SUM(F12:F15)</f>
        <v>339.26</v>
      </c>
      <c r="G16" s="56"/>
      <c r="H16" s="56"/>
      <c r="I16" s="56"/>
      <c r="J16" s="40"/>
      <c r="K16" s="40"/>
      <c r="L16" s="46"/>
      <c r="M16" s="53"/>
      <c r="N16" s="47"/>
    </row>
    <row r="18" spans="2:12" x14ac:dyDescent="0.2">
      <c r="B18" s="210" t="s">
        <v>41</v>
      </c>
      <c r="C18" s="211"/>
      <c r="L18" s="5" t="s">
        <v>153</v>
      </c>
    </row>
    <row r="19" spans="2:12" x14ac:dyDescent="0.2">
      <c r="B19" s="41" t="s">
        <v>42</v>
      </c>
      <c r="C19" s="42" t="s">
        <v>43</v>
      </c>
    </row>
    <row r="20" spans="2:12" x14ac:dyDescent="0.2">
      <c r="B20" s="41" t="s">
        <v>31</v>
      </c>
      <c r="C20" s="42" t="s">
        <v>44</v>
      </c>
    </row>
    <row r="21" spans="2:12" x14ac:dyDescent="0.2">
      <c r="B21" s="41" t="s">
        <v>45</v>
      </c>
      <c r="C21" s="42" t="s">
        <v>46</v>
      </c>
    </row>
    <row r="22" spans="2:12" x14ac:dyDescent="0.2">
      <c r="B22" s="43" t="s">
        <v>36</v>
      </c>
      <c r="C22" s="44" t="s">
        <v>47</v>
      </c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:K15">
    <cfRule type="expression" priority="9" stopIfTrue="1">
      <formula>AND(SUM($P12:$T12)&gt;0,NOT(ISBLANK(J12)))</formula>
    </cfRule>
    <cfRule type="expression" dxfId="69" priority="10" stopIfTrue="1">
      <formula>SUM($P12:$T12)&gt;0</formula>
    </cfRule>
  </conditionalFormatting>
  <conditionalFormatting sqref="B1:E1 B3:E3 C12:C15">
    <cfRule type="expression" dxfId="68" priority="11" stopIfTrue="1">
      <formula>ISBLANK(B1)</formula>
    </cfRule>
  </conditionalFormatting>
  <conditionalFormatting sqref="L13:N13 M14 L15:N15">
    <cfRule type="expression" dxfId="67" priority="12" stopIfTrue="1">
      <formula>AND(NOT(ISBLANK($C13)),ISBLANK(L13))</formula>
    </cfRule>
  </conditionalFormatting>
  <conditionalFormatting sqref="B12:B15">
    <cfRule type="expression" dxfId="66" priority="13" stopIfTrue="1">
      <formula>AND(NOT(ISBLANK(C12)),ISBLANK(B12))</formula>
    </cfRule>
  </conditionalFormatting>
  <conditionalFormatting sqref="A12:A15">
    <cfRule type="expression" dxfId="65" priority="14" stopIfTrue="1">
      <formula>AND(NOT(ISBLANK(C12)),ISBLANK(A12))</formula>
    </cfRule>
  </conditionalFormatting>
  <conditionalFormatting sqref="L14">
    <cfRule type="expression" priority="5" stopIfTrue="1">
      <formula>AND(SUM(#REF!)&gt;0,NOT(ISBLANK(L14)))</formula>
    </cfRule>
    <cfRule type="expression" dxfId="64" priority="6" stopIfTrue="1">
      <formula>SUM(#REF!)&gt;0</formula>
    </cfRule>
  </conditionalFormatting>
  <conditionalFormatting sqref="L12">
    <cfRule type="expression" priority="3" stopIfTrue="1">
      <formula>AND(SUM($P12:$T12)&gt;0,NOT(ISBLANK(L12)))</formula>
    </cfRule>
    <cfRule type="expression" dxfId="63" priority="4" stopIfTrue="1">
      <formula>SUM($P12:$T12)&gt;0</formula>
    </cfRule>
  </conditionalFormatting>
  <conditionalFormatting sqref="M12">
    <cfRule type="expression" dxfId="62" priority="2" stopIfTrue="1">
      <formula>AND(NOT(ISBLANK($C12)),ISBLANK(M12))</formula>
    </cfRule>
  </conditionalFormatting>
  <conditionalFormatting sqref="N14">
    <cfRule type="expression" dxfId="61" priority="17" stopIfTrue="1">
      <formula>AND(NOT(ISBLANK(#REF!)),ISBLANK(N14))</formula>
    </cfRule>
  </conditionalFormatting>
  <conditionalFormatting sqref="E12:E15">
    <cfRule type="expression" dxfId="60" priority="18" stopIfTrue="1">
      <formula>AND(NOT(ISBLANK(C15)),ISBLANK(E12),B15="S")</formula>
    </cfRule>
  </conditionalFormatting>
  <conditionalFormatting sqref="N12">
    <cfRule type="expression" dxfId="59" priority="114" stopIfTrue="1">
      <formula>AND(NOT(ISBLANK(#REF!)),ISBLANK(N12))</formula>
    </cfRule>
  </conditionalFormatting>
  <conditionalFormatting sqref="E5 C5">
    <cfRule type="expression" dxfId="58" priority="1" stopIfTrue="1">
      <formula>ISBLANK(C5)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$B$19:$B$22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showGridLines="0" workbookViewId="0">
      <selection activeCell="B1" sqref="B1:E1"/>
    </sheetView>
  </sheetViews>
  <sheetFormatPr defaultColWidth="11.85546875" defaultRowHeight="13.5" customHeight="1" x14ac:dyDescent="0.2"/>
  <cols>
    <col min="1" max="1" width="11.85546875" style="171" customWidth="1"/>
    <col min="2" max="2" width="10.42578125" style="171" customWidth="1"/>
    <col min="3" max="6" width="15.7109375" style="171" customWidth="1"/>
    <col min="7" max="7" width="8.42578125" style="171" customWidth="1"/>
    <col min="8" max="8" width="9" style="171" customWidth="1"/>
    <col min="9" max="9" width="11.7109375" style="171" customWidth="1"/>
    <col min="10" max="10" width="3" style="171" customWidth="1"/>
    <col min="11" max="11" width="29.7109375" style="171" customWidth="1"/>
    <col min="12" max="12" width="50.7109375" style="171" customWidth="1"/>
    <col min="13" max="14" width="27.42578125" style="171" customWidth="1"/>
    <col min="15" max="15" width="9.140625" style="171" customWidth="1"/>
    <col min="16" max="19" width="11.85546875" style="171" hidden="1" customWidth="1"/>
    <col min="20" max="26" width="9.140625" style="171" customWidth="1"/>
    <col min="27" max="256" width="11.85546875" style="171" customWidth="1"/>
    <col min="257" max="16384" width="11.85546875" style="172"/>
  </cols>
  <sheetData>
    <row r="1" spans="1:256" s="233" customFormat="1" ht="36.75" customHeight="1" x14ac:dyDescent="0.2">
      <c r="A1" s="221" t="s">
        <v>0</v>
      </c>
      <c r="B1" s="222" t="s">
        <v>1</v>
      </c>
      <c r="C1" s="223"/>
      <c r="D1" s="223"/>
      <c r="E1" s="224"/>
      <c r="F1" s="225"/>
      <c r="G1" s="226"/>
      <c r="H1" s="226"/>
      <c r="I1" s="226"/>
      <c r="J1" s="226"/>
      <c r="K1" s="226"/>
      <c r="L1" s="227"/>
      <c r="M1" s="227"/>
      <c r="N1" s="228"/>
      <c r="O1" s="229"/>
      <c r="P1" s="230"/>
      <c r="Q1" s="230"/>
      <c r="R1" s="230"/>
      <c r="S1" s="230"/>
      <c r="T1" s="231"/>
      <c r="U1" s="231"/>
      <c r="V1" s="231"/>
      <c r="W1" s="231"/>
      <c r="X1" s="231"/>
      <c r="Y1" s="231"/>
      <c r="Z1" s="231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  <c r="AO1" s="232"/>
      <c r="AP1" s="232"/>
      <c r="AQ1" s="232"/>
      <c r="AR1" s="232"/>
      <c r="AS1" s="232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  <c r="CT1" s="232"/>
      <c r="CU1" s="232"/>
      <c r="CV1" s="232"/>
      <c r="CW1" s="232"/>
      <c r="CX1" s="232"/>
      <c r="CY1" s="232"/>
      <c r="CZ1" s="232"/>
      <c r="DA1" s="232"/>
      <c r="DB1" s="232"/>
      <c r="DC1" s="232"/>
      <c r="DD1" s="232"/>
      <c r="DE1" s="232"/>
      <c r="DF1" s="232"/>
      <c r="DG1" s="232"/>
      <c r="DH1" s="232"/>
      <c r="DI1" s="232"/>
      <c r="DJ1" s="232"/>
      <c r="DK1" s="232"/>
      <c r="DL1" s="232"/>
      <c r="DM1" s="232"/>
      <c r="DN1" s="232"/>
      <c r="DO1" s="232"/>
      <c r="DP1" s="232"/>
      <c r="DQ1" s="232"/>
      <c r="DR1" s="232"/>
      <c r="DS1" s="232"/>
      <c r="DT1" s="232"/>
      <c r="DU1" s="232"/>
      <c r="DV1" s="232"/>
      <c r="DW1" s="232"/>
      <c r="DX1" s="232"/>
      <c r="DY1" s="232"/>
      <c r="DZ1" s="232"/>
      <c r="EA1" s="232"/>
      <c r="EB1" s="232"/>
      <c r="EC1" s="232"/>
      <c r="ED1" s="232"/>
      <c r="EE1" s="232"/>
      <c r="EF1" s="232"/>
      <c r="EG1" s="232"/>
      <c r="EH1" s="232"/>
      <c r="EI1" s="232"/>
      <c r="EJ1" s="232"/>
      <c r="EK1" s="232"/>
      <c r="EL1" s="232"/>
      <c r="EM1" s="232"/>
      <c r="EN1" s="232"/>
      <c r="EO1" s="232"/>
      <c r="EP1" s="232"/>
      <c r="EQ1" s="232"/>
      <c r="ER1" s="232"/>
      <c r="ES1" s="232"/>
      <c r="ET1" s="232"/>
      <c r="EU1" s="232"/>
      <c r="EV1" s="232"/>
      <c r="EW1" s="232"/>
      <c r="EX1" s="232"/>
      <c r="EY1" s="232"/>
      <c r="EZ1" s="232"/>
      <c r="FA1" s="232"/>
      <c r="FB1" s="232"/>
      <c r="FC1" s="232"/>
      <c r="FD1" s="232"/>
      <c r="FE1" s="232"/>
      <c r="FF1" s="232"/>
      <c r="FG1" s="232"/>
      <c r="FH1" s="232"/>
      <c r="FI1" s="232"/>
      <c r="FJ1" s="232"/>
      <c r="FK1" s="232"/>
      <c r="FL1" s="232"/>
      <c r="FM1" s="232"/>
      <c r="FN1" s="232"/>
      <c r="FO1" s="232"/>
      <c r="FP1" s="232"/>
      <c r="FQ1" s="232"/>
      <c r="FR1" s="232"/>
      <c r="FS1" s="232"/>
      <c r="FT1" s="232"/>
      <c r="FU1" s="232"/>
      <c r="FV1" s="232"/>
      <c r="FW1" s="232"/>
      <c r="FX1" s="232"/>
      <c r="FY1" s="232"/>
      <c r="FZ1" s="232"/>
      <c r="GA1" s="232"/>
      <c r="GB1" s="232"/>
      <c r="GC1" s="232"/>
      <c r="GD1" s="232"/>
      <c r="GE1" s="232"/>
      <c r="GF1" s="232"/>
      <c r="GG1" s="232"/>
      <c r="GH1" s="232"/>
      <c r="GI1" s="232"/>
      <c r="GJ1" s="232"/>
      <c r="GK1" s="232"/>
      <c r="GL1" s="232"/>
      <c r="GM1" s="232"/>
      <c r="GN1" s="232"/>
      <c r="GO1" s="232"/>
      <c r="GP1" s="232"/>
      <c r="GQ1" s="232"/>
      <c r="GR1" s="232"/>
      <c r="GS1" s="232"/>
      <c r="GT1" s="232"/>
      <c r="GU1" s="232"/>
      <c r="GV1" s="232"/>
      <c r="GW1" s="232"/>
      <c r="GX1" s="232"/>
      <c r="GY1" s="232"/>
      <c r="GZ1" s="232"/>
      <c r="HA1" s="232"/>
      <c r="HB1" s="232"/>
      <c r="HC1" s="232"/>
      <c r="HD1" s="232"/>
      <c r="HE1" s="232"/>
      <c r="HF1" s="232"/>
      <c r="HG1" s="232"/>
      <c r="HH1" s="232"/>
      <c r="HI1" s="232"/>
      <c r="HJ1" s="232"/>
      <c r="HK1" s="232"/>
      <c r="HL1" s="232"/>
      <c r="HM1" s="232"/>
      <c r="HN1" s="232"/>
      <c r="HO1" s="232"/>
      <c r="HP1" s="232"/>
      <c r="HQ1" s="232"/>
      <c r="HR1" s="232"/>
      <c r="HS1" s="232"/>
      <c r="HT1" s="232"/>
      <c r="HU1" s="232"/>
      <c r="HV1" s="232"/>
      <c r="HW1" s="232"/>
      <c r="HX1" s="232"/>
      <c r="HY1" s="232"/>
      <c r="HZ1" s="232"/>
      <c r="IA1" s="232"/>
      <c r="IB1" s="232"/>
      <c r="IC1" s="232"/>
      <c r="ID1" s="232"/>
      <c r="IE1" s="232"/>
      <c r="IF1" s="232"/>
      <c r="IG1" s="232"/>
      <c r="IH1" s="232"/>
      <c r="II1" s="232"/>
      <c r="IJ1" s="232"/>
      <c r="IK1" s="232"/>
      <c r="IL1" s="232"/>
      <c r="IM1" s="232"/>
      <c r="IN1" s="232"/>
      <c r="IO1" s="232"/>
      <c r="IP1" s="232"/>
      <c r="IQ1" s="232"/>
      <c r="IR1" s="232"/>
      <c r="IS1" s="232"/>
      <c r="IT1" s="232"/>
      <c r="IU1" s="232"/>
      <c r="IV1" s="232"/>
    </row>
    <row r="2" spans="1:256" s="233" customFormat="1" ht="13.7" customHeight="1" x14ac:dyDescent="0.2">
      <c r="A2" s="234"/>
      <c r="B2" s="235"/>
      <c r="C2" s="235"/>
      <c r="D2" s="235"/>
      <c r="E2" s="235"/>
      <c r="F2" s="231"/>
      <c r="G2" s="231"/>
      <c r="H2" s="231"/>
      <c r="I2" s="231"/>
      <c r="J2" s="231"/>
      <c r="K2" s="231"/>
      <c r="L2" s="231"/>
      <c r="M2" s="231"/>
      <c r="N2" s="236"/>
      <c r="O2" s="229"/>
      <c r="P2" s="237"/>
      <c r="Q2" s="237"/>
      <c r="R2" s="237"/>
      <c r="S2" s="237"/>
      <c r="T2" s="231"/>
      <c r="U2" s="231"/>
      <c r="V2" s="231"/>
      <c r="W2" s="231"/>
      <c r="X2" s="231"/>
      <c r="Y2" s="231"/>
      <c r="Z2" s="231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2"/>
      <c r="EO2" s="232"/>
      <c r="EP2" s="232"/>
      <c r="EQ2" s="232"/>
      <c r="ER2" s="232"/>
      <c r="ES2" s="232"/>
      <c r="ET2" s="232"/>
      <c r="EU2" s="232"/>
      <c r="EV2" s="232"/>
      <c r="EW2" s="232"/>
      <c r="EX2" s="232"/>
      <c r="EY2" s="232"/>
      <c r="EZ2" s="232"/>
      <c r="FA2" s="232"/>
      <c r="FB2" s="232"/>
      <c r="FC2" s="232"/>
      <c r="FD2" s="232"/>
      <c r="FE2" s="232"/>
      <c r="FF2" s="232"/>
      <c r="FG2" s="232"/>
      <c r="FH2" s="232"/>
      <c r="FI2" s="232"/>
      <c r="FJ2" s="232"/>
      <c r="FK2" s="232"/>
      <c r="FL2" s="232"/>
      <c r="FM2" s="232"/>
      <c r="FN2" s="232"/>
      <c r="FO2" s="232"/>
      <c r="FP2" s="232"/>
      <c r="FQ2" s="232"/>
      <c r="FR2" s="232"/>
      <c r="FS2" s="232"/>
      <c r="FT2" s="232"/>
      <c r="FU2" s="232"/>
      <c r="FV2" s="232"/>
      <c r="FW2" s="232"/>
      <c r="FX2" s="232"/>
      <c r="FY2" s="232"/>
      <c r="FZ2" s="232"/>
      <c r="GA2" s="232"/>
      <c r="GB2" s="232"/>
      <c r="GC2" s="232"/>
      <c r="GD2" s="232"/>
      <c r="GE2" s="232"/>
      <c r="GF2" s="232"/>
      <c r="GG2" s="232"/>
      <c r="GH2" s="232"/>
      <c r="GI2" s="232"/>
      <c r="GJ2" s="232"/>
      <c r="GK2" s="232"/>
      <c r="GL2" s="232"/>
      <c r="GM2" s="232"/>
      <c r="GN2" s="232"/>
      <c r="GO2" s="232"/>
      <c r="GP2" s="232"/>
      <c r="GQ2" s="232"/>
      <c r="GR2" s="232"/>
      <c r="GS2" s="232"/>
      <c r="GT2" s="232"/>
      <c r="GU2" s="232"/>
      <c r="GV2" s="232"/>
      <c r="GW2" s="232"/>
      <c r="GX2" s="232"/>
      <c r="GY2" s="232"/>
      <c r="GZ2" s="232"/>
      <c r="HA2" s="232"/>
      <c r="HB2" s="232"/>
      <c r="HC2" s="232"/>
      <c r="HD2" s="232"/>
      <c r="HE2" s="232"/>
      <c r="HF2" s="232"/>
      <c r="HG2" s="232"/>
      <c r="HH2" s="232"/>
      <c r="HI2" s="232"/>
      <c r="HJ2" s="232"/>
      <c r="HK2" s="232"/>
      <c r="HL2" s="232"/>
      <c r="HM2" s="232"/>
      <c r="HN2" s="232"/>
      <c r="HO2" s="232"/>
      <c r="HP2" s="232"/>
      <c r="HQ2" s="232"/>
      <c r="HR2" s="232"/>
      <c r="HS2" s="232"/>
      <c r="HT2" s="232"/>
      <c r="HU2" s="232"/>
      <c r="HV2" s="232"/>
      <c r="HW2" s="232"/>
      <c r="HX2" s="232"/>
      <c r="HY2" s="232"/>
      <c r="HZ2" s="232"/>
      <c r="IA2" s="232"/>
      <c r="IB2" s="232"/>
      <c r="IC2" s="232"/>
      <c r="ID2" s="232"/>
      <c r="IE2" s="232"/>
      <c r="IF2" s="232"/>
      <c r="IG2" s="232"/>
      <c r="IH2" s="232"/>
      <c r="II2" s="232"/>
      <c r="IJ2" s="232"/>
      <c r="IK2" s="232"/>
      <c r="IL2" s="232"/>
      <c r="IM2" s="232"/>
      <c r="IN2" s="232"/>
      <c r="IO2" s="232"/>
      <c r="IP2" s="232"/>
      <c r="IQ2" s="232"/>
      <c r="IR2" s="232"/>
      <c r="IS2" s="232"/>
      <c r="IT2" s="232"/>
      <c r="IU2" s="232"/>
      <c r="IV2" s="232"/>
    </row>
    <row r="3" spans="1:256" s="233" customFormat="1" ht="36.75" customHeight="1" x14ac:dyDescent="0.2">
      <c r="A3" s="238" t="s">
        <v>2</v>
      </c>
      <c r="B3" s="222" t="s">
        <v>180</v>
      </c>
      <c r="C3" s="223"/>
      <c r="D3" s="223"/>
      <c r="E3" s="224"/>
      <c r="F3" s="239"/>
      <c r="G3" s="240"/>
      <c r="H3" s="240"/>
      <c r="I3" s="240"/>
      <c r="J3" s="240"/>
      <c r="K3" s="240"/>
      <c r="L3" s="231"/>
      <c r="M3" s="231"/>
      <c r="N3" s="236"/>
      <c r="O3" s="229"/>
      <c r="P3" s="237"/>
      <c r="Q3" s="237"/>
      <c r="R3" s="237"/>
      <c r="S3" s="237"/>
      <c r="T3" s="231"/>
      <c r="U3" s="231"/>
      <c r="V3" s="231"/>
      <c r="W3" s="231"/>
      <c r="X3" s="231"/>
      <c r="Y3" s="231"/>
      <c r="Z3" s="231"/>
      <c r="AA3" s="232"/>
      <c r="AB3" s="232"/>
      <c r="AC3" s="232"/>
      <c r="AD3" s="232"/>
      <c r="AE3" s="232"/>
      <c r="AF3" s="232"/>
      <c r="AG3" s="232"/>
      <c r="AH3" s="232"/>
      <c r="AI3" s="232"/>
      <c r="AJ3" s="232"/>
      <c r="AK3" s="232"/>
      <c r="AL3" s="232"/>
      <c r="AM3" s="232"/>
      <c r="AN3" s="232"/>
      <c r="AO3" s="232"/>
      <c r="AP3" s="232"/>
      <c r="AQ3" s="232"/>
      <c r="AR3" s="232"/>
      <c r="AS3" s="232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  <c r="CT3" s="232"/>
      <c r="CU3" s="232"/>
      <c r="CV3" s="232"/>
      <c r="CW3" s="232"/>
      <c r="CX3" s="232"/>
      <c r="CY3" s="232"/>
      <c r="CZ3" s="232"/>
      <c r="DA3" s="232"/>
      <c r="DB3" s="232"/>
      <c r="DC3" s="232"/>
      <c r="DD3" s="232"/>
      <c r="DE3" s="232"/>
      <c r="DF3" s="232"/>
      <c r="DG3" s="232"/>
      <c r="DH3" s="232"/>
      <c r="DI3" s="232"/>
      <c r="DJ3" s="232"/>
      <c r="DK3" s="232"/>
      <c r="DL3" s="232"/>
      <c r="DM3" s="232"/>
      <c r="DN3" s="232"/>
      <c r="DO3" s="232"/>
      <c r="DP3" s="232"/>
      <c r="DQ3" s="232"/>
      <c r="DR3" s="232"/>
      <c r="DS3" s="232"/>
      <c r="DT3" s="232"/>
      <c r="DU3" s="232"/>
      <c r="DV3" s="232"/>
      <c r="DW3" s="232"/>
      <c r="DX3" s="232"/>
      <c r="DY3" s="232"/>
      <c r="DZ3" s="232"/>
      <c r="EA3" s="232"/>
      <c r="EB3" s="232"/>
      <c r="EC3" s="232"/>
      <c r="ED3" s="232"/>
      <c r="EE3" s="232"/>
      <c r="EF3" s="232"/>
      <c r="EG3" s="232"/>
      <c r="EH3" s="232"/>
      <c r="EI3" s="232"/>
      <c r="EJ3" s="232"/>
      <c r="EK3" s="232"/>
      <c r="EL3" s="232"/>
      <c r="EM3" s="232"/>
      <c r="EN3" s="232"/>
      <c r="EO3" s="232"/>
      <c r="EP3" s="232"/>
      <c r="EQ3" s="232"/>
      <c r="ER3" s="232"/>
      <c r="ES3" s="232"/>
      <c r="ET3" s="232"/>
      <c r="EU3" s="232"/>
      <c r="EV3" s="232"/>
      <c r="EW3" s="232"/>
      <c r="EX3" s="232"/>
      <c r="EY3" s="232"/>
      <c r="EZ3" s="232"/>
      <c r="FA3" s="232"/>
      <c r="FB3" s="232"/>
      <c r="FC3" s="232"/>
      <c r="FD3" s="232"/>
      <c r="FE3" s="232"/>
      <c r="FF3" s="232"/>
      <c r="FG3" s="232"/>
      <c r="FH3" s="232"/>
      <c r="FI3" s="232"/>
      <c r="FJ3" s="232"/>
      <c r="FK3" s="232"/>
      <c r="FL3" s="232"/>
      <c r="FM3" s="232"/>
      <c r="FN3" s="232"/>
      <c r="FO3" s="232"/>
      <c r="FP3" s="232"/>
      <c r="FQ3" s="232"/>
      <c r="FR3" s="232"/>
      <c r="FS3" s="232"/>
      <c r="FT3" s="232"/>
      <c r="FU3" s="232"/>
      <c r="FV3" s="232"/>
      <c r="FW3" s="232"/>
      <c r="FX3" s="232"/>
      <c r="FY3" s="232"/>
      <c r="FZ3" s="232"/>
      <c r="GA3" s="232"/>
      <c r="GB3" s="232"/>
      <c r="GC3" s="232"/>
      <c r="GD3" s="232"/>
      <c r="GE3" s="232"/>
      <c r="GF3" s="232"/>
      <c r="GG3" s="232"/>
      <c r="GH3" s="232"/>
      <c r="GI3" s="232"/>
      <c r="GJ3" s="232"/>
      <c r="GK3" s="232"/>
      <c r="GL3" s="232"/>
      <c r="GM3" s="232"/>
      <c r="GN3" s="232"/>
      <c r="GO3" s="232"/>
      <c r="GP3" s="232"/>
      <c r="GQ3" s="232"/>
      <c r="GR3" s="232"/>
      <c r="GS3" s="232"/>
      <c r="GT3" s="232"/>
      <c r="GU3" s="232"/>
      <c r="GV3" s="232"/>
      <c r="GW3" s="232"/>
      <c r="GX3" s="232"/>
      <c r="GY3" s="232"/>
      <c r="GZ3" s="232"/>
      <c r="HA3" s="232"/>
      <c r="HB3" s="232"/>
      <c r="HC3" s="232"/>
      <c r="HD3" s="232"/>
      <c r="HE3" s="232"/>
      <c r="HF3" s="232"/>
      <c r="HG3" s="232"/>
      <c r="HH3" s="232"/>
      <c r="HI3" s="232"/>
      <c r="HJ3" s="232"/>
      <c r="HK3" s="232"/>
      <c r="HL3" s="232"/>
      <c r="HM3" s="232"/>
      <c r="HN3" s="232"/>
      <c r="HO3" s="232"/>
      <c r="HP3" s="232"/>
      <c r="HQ3" s="232"/>
      <c r="HR3" s="232"/>
      <c r="HS3" s="232"/>
      <c r="HT3" s="232"/>
      <c r="HU3" s="232"/>
      <c r="HV3" s="232"/>
      <c r="HW3" s="232"/>
      <c r="HX3" s="232"/>
      <c r="HY3" s="232"/>
      <c r="HZ3" s="232"/>
      <c r="IA3" s="232"/>
      <c r="IB3" s="232"/>
      <c r="IC3" s="232"/>
      <c r="ID3" s="232"/>
      <c r="IE3" s="232"/>
      <c r="IF3" s="232"/>
      <c r="IG3" s="232"/>
      <c r="IH3" s="232"/>
      <c r="II3" s="232"/>
      <c r="IJ3" s="232"/>
      <c r="IK3" s="232"/>
      <c r="IL3" s="232"/>
      <c r="IM3" s="232"/>
      <c r="IN3" s="232"/>
      <c r="IO3" s="232"/>
      <c r="IP3" s="232"/>
      <c r="IQ3" s="232"/>
      <c r="IR3" s="232"/>
      <c r="IS3" s="232"/>
      <c r="IT3" s="232"/>
      <c r="IU3" s="232"/>
      <c r="IV3" s="232"/>
    </row>
    <row r="4" spans="1:256" s="233" customFormat="1" ht="13.7" customHeight="1" x14ac:dyDescent="0.2">
      <c r="A4" s="234"/>
      <c r="B4" s="235"/>
      <c r="C4" s="235"/>
      <c r="D4" s="235"/>
      <c r="E4" s="235"/>
      <c r="F4" s="231"/>
      <c r="G4" s="231"/>
      <c r="H4" s="231"/>
      <c r="I4" s="231"/>
      <c r="J4" s="231"/>
      <c r="K4" s="231"/>
      <c r="L4" s="231"/>
      <c r="M4" s="231"/>
      <c r="N4" s="236"/>
      <c r="O4" s="229"/>
      <c r="P4" s="237"/>
      <c r="Q4" s="237"/>
      <c r="R4" s="237"/>
      <c r="S4" s="237"/>
      <c r="T4" s="231"/>
      <c r="U4" s="231"/>
      <c r="V4" s="231"/>
      <c r="W4" s="231"/>
      <c r="X4" s="231"/>
      <c r="Y4" s="231"/>
      <c r="Z4" s="231"/>
      <c r="AA4" s="232"/>
      <c r="AB4" s="232"/>
      <c r="AC4" s="232"/>
      <c r="AD4" s="232"/>
      <c r="AE4" s="232"/>
      <c r="AF4" s="232"/>
      <c r="AG4" s="232"/>
      <c r="AH4" s="232"/>
      <c r="AI4" s="232"/>
      <c r="AJ4" s="232"/>
      <c r="AK4" s="232"/>
      <c r="AL4" s="232"/>
      <c r="AM4" s="232"/>
      <c r="AN4" s="232"/>
      <c r="AO4" s="232"/>
      <c r="AP4" s="232"/>
      <c r="AQ4" s="232"/>
      <c r="AR4" s="232"/>
      <c r="AS4" s="232"/>
      <c r="AT4" s="232"/>
      <c r="AU4" s="232"/>
      <c r="AV4" s="232"/>
      <c r="AW4" s="232"/>
      <c r="AX4" s="232"/>
      <c r="AY4" s="232"/>
      <c r="AZ4" s="232"/>
      <c r="BA4" s="232"/>
      <c r="BB4" s="232"/>
      <c r="BC4" s="232"/>
      <c r="BD4" s="232"/>
      <c r="BE4" s="232"/>
      <c r="BF4" s="232"/>
      <c r="BG4" s="232"/>
      <c r="BH4" s="232"/>
      <c r="BI4" s="232"/>
      <c r="BJ4" s="232"/>
      <c r="BK4" s="232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  <c r="CT4" s="232"/>
      <c r="CU4" s="232"/>
      <c r="CV4" s="232"/>
      <c r="CW4" s="232"/>
      <c r="CX4" s="232"/>
      <c r="CY4" s="232"/>
      <c r="CZ4" s="232"/>
      <c r="DA4" s="232"/>
      <c r="DB4" s="232"/>
      <c r="DC4" s="232"/>
      <c r="DD4" s="232"/>
      <c r="DE4" s="232"/>
      <c r="DF4" s="232"/>
      <c r="DG4" s="232"/>
      <c r="DH4" s="232"/>
      <c r="DI4" s="232"/>
      <c r="DJ4" s="232"/>
      <c r="DK4" s="232"/>
      <c r="DL4" s="232"/>
      <c r="DM4" s="232"/>
      <c r="DN4" s="232"/>
      <c r="DO4" s="232"/>
      <c r="DP4" s="232"/>
      <c r="DQ4" s="232"/>
      <c r="DR4" s="232"/>
      <c r="DS4" s="232"/>
      <c r="DT4" s="232"/>
      <c r="DU4" s="232"/>
      <c r="DV4" s="232"/>
      <c r="DW4" s="232"/>
      <c r="DX4" s="232"/>
      <c r="DY4" s="232"/>
      <c r="DZ4" s="232"/>
      <c r="EA4" s="232"/>
      <c r="EB4" s="232"/>
      <c r="EC4" s="232"/>
      <c r="ED4" s="232"/>
      <c r="EE4" s="232"/>
      <c r="EF4" s="232"/>
      <c r="EG4" s="232"/>
      <c r="EH4" s="232"/>
      <c r="EI4" s="232"/>
      <c r="EJ4" s="232"/>
      <c r="EK4" s="232"/>
      <c r="EL4" s="232"/>
      <c r="EM4" s="232"/>
      <c r="EN4" s="232"/>
      <c r="EO4" s="232"/>
      <c r="EP4" s="232"/>
      <c r="EQ4" s="232"/>
      <c r="ER4" s="232"/>
      <c r="ES4" s="232"/>
      <c r="ET4" s="232"/>
      <c r="EU4" s="232"/>
      <c r="EV4" s="232"/>
      <c r="EW4" s="232"/>
      <c r="EX4" s="232"/>
      <c r="EY4" s="232"/>
      <c r="EZ4" s="232"/>
      <c r="FA4" s="232"/>
      <c r="FB4" s="232"/>
      <c r="FC4" s="232"/>
      <c r="FD4" s="232"/>
      <c r="FE4" s="232"/>
      <c r="FF4" s="232"/>
      <c r="FG4" s="232"/>
      <c r="FH4" s="232"/>
      <c r="FI4" s="232"/>
      <c r="FJ4" s="232"/>
      <c r="FK4" s="232"/>
      <c r="FL4" s="232"/>
      <c r="FM4" s="232"/>
      <c r="FN4" s="232"/>
      <c r="FO4" s="232"/>
      <c r="FP4" s="232"/>
      <c r="FQ4" s="232"/>
      <c r="FR4" s="232"/>
      <c r="FS4" s="232"/>
      <c r="FT4" s="232"/>
      <c r="FU4" s="232"/>
      <c r="FV4" s="232"/>
      <c r="FW4" s="232"/>
      <c r="FX4" s="232"/>
      <c r="FY4" s="232"/>
      <c r="FZ4" s="232"/>
      <c r="GA4" s="232"/>
      <c r="GB4" s="232"/>
      <c r="GC4" s="232"/>
      <c r="GD4" s="232"/>
      <c r="GE4" s="232"/>
      <c r="GF4" s="232"/>
      <c r="GG4" s="232"/>
      <c r="GH4" s="232"/>
      <c r="GI4" s="232"/>
      <c r="GJ4" s="232"/>
      <c r="GK4" s="232"/>
      <c r="GL4" s="232"/>
      <c r="GM4" s="232"/>
      <c r="GN4" s="232"/>
      <c r="GO4" s="232"/>
      <c r="GP4" s="232"/>
      <c r="GQ4" s="232"/>
      <c r="GR4" s="232"/>
      <c r="GS4" s="232"/>
      <c r="GT4" s="232"/>
      <c r="GU4" s="232"/>
      <c r="GV4" s="232"/>
      <c r="GW4" s="232"/>
      <c r="GX4" s="232"/>
      <c r="GY4" s="232"/>
      <c r="GZ4" s="232"/>
      <c r="HA4" s="232"/>
      <c r="HB4" s="232"/>
      <c r="HC4" s="232"/>
      <c r="HD4" s="232"/>
      <c r="HE4" s="232"/>
      <c r="HF4" s="232"/>
      <c r="HG4" s="232"/>
      <c r="HH4" s="232"/>
      <c r="HI4" s="232"/>
      <c r="HJ4" s="232"/>
      <c r="HK4" s="232"/>
      <c r="HL4" s="232"/>
      <c r="HM4" s="232"/>
      <c r="HN4" s="232"/>
      <c r="HO4" s="232"/>
      <c r="HP4" s="232"/>
      <c r="HQ4" s="232"/>
      <c r="HR4" s="232"/>
      <c r="HS4" s="232"/>
      <c r="HT4" s="232"/>
      <c r="HU4" s="232"/>
      <c r="HV4" s="232"/>
      <c r="HW4" s="232"/>
      <c r="HX4" s="232"/>
      <c r="HY4" s="232"/>
      <c r="HZ4" s="232"/>
      <c r="IA4" s="232"/>
      <c r="IB4" s="232"/>
      <c r="IC4" s="232"/>
      <c r="ID4" s="232"/>
      <c r="IE4" s="232"/>
      <c r="IF4" s="232"/>
      <c r="IG4" s="232"/>
      <c r="IH4" s="232"/>
      <c r="II4" s="232"/>
      <c r="IJ4" s="232"/>
      <c r="IK4" s="232"/>
      <c r="IL4" s="232"/>
      <c r="IM4" s="232"/>
      <c r="IN4" s="232"/>
      <c r="IO4" s="232"/>
      <c r="IP4" s="232"/>
      <c r="IQ4" s="232"/>
      <c r="IR4" s="232"/>
      <c r="IS4" s="232"/>
      <c r="IT4" s="232"/>
      <c r="IU4" s="232"/>
      <c r="IV4" s="232"/>
    </row>
    <row r="5" spans="1:256" s="233" customFormat="1" ht="36" customHeight="1" x14ac:dyDescent="0.2">
      <c r="A5" s="241" t="s">
        <v>3</v>
      </c>
      <c r="B5" s="242" t="s">
        <v>4</v>
      </c>
      <c r="C5" s="243">
        <v>44177</v>
      </c>
      <c r="D5" s="244" t="s">
        <v>5</v>
      </c>
      <c r="E5" s="243">
        <v>44207</v>
      </c>
      <c r="F5" s="239"/>
      <c r="G5" s="245"/>
      <c r="H5" s="231"/>
      <c r="I5" s="231"/>
      <c r="J5" s="231"/>
      <c r="K5" s="231"/>
      <c r="L5" s="231"/>
      <c r="M5" s="231"/>
      <c r="N5" s="236"/>
      <c r="O5" s="229"/>
      <c r="P5" s="237"/>
      <c r="Q5" s="237"/>
      <c r="R5" s="237"/>
      <c r="S5" s="237"/>
      <c r="T5" s="231"/>
      <c r="U5" s="231"/>
      <c r="V5" s="231"/>
      <c r="W5" s="231"/>
      <c r="X5" s="231"/>
      <c r="Y5" s="231"/>
      <c r="Z5" s="231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P5" s="232"/>
      <c r="AQ5" s="232"/>
      <c r="AR5" s="232"/>
      <c r="AS5" s="232"/>
      <c r="AT5" s="232"/>
      <c r="AU5" s="232"/>
      <c r="AV5" s="232"/>
      <c r="AW5" s="232"/>
      <c r="AX5" s="232"/>
      <c r="AY5" s="232"/>
      <c r="AZ5" s="232"/>
      <c r="BA5" s="232"/>
      <c r="BB5" s="232"/>
      <c r="BC5" s="232"/>
      <c r="BD5" s="232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  <c r="CT5" s="232"/>
      <c r="CU5" s="232"/>
      <c r="CV5" s="232"/>
      <c r="CW5" s="232"/>
      <c r="CX5" s="232"/>
      <c r="CY5" s="232"/>
      <c r="CZ5" s="232"/>
      <c r="DA5" s="232"/>
      <c r="DB5" s="232"/>
      <c r="DC5" s="232"/>
      <c r="DD5" s="232"/>
      <c r="DE5" s="232"/>
      <c r="DF5" s="232"/>
      <c r="DG5" s="232"/>
      <c r="DH5" s="232"/>
      <c r="DI5" s="232"/>
      <c r="DJ5" s="232"/>
      <c r="DK5" s="232"/>
      <c r="DL5" s="232"/>
      <c r="DM5" s="232"/>
      <c r="DN5" s="232"/>
      <c r="DO5" s="232"/>
      <c r="DP5" s="232"/>
      <c r="DQ5" s="232"/>
      <c r="DR5" s="232"/>
      <c r="DS5" s="232"/>
      <c r="DT5" s="232"/>
      <c r="DU5" s="232"/>
      <c r="DV5" s="232"/>
      <c r="DW5" s="232"/>
      <c r="DX5" s="232"/>
      <c r="DY5" s="232"/>
      <c r="DZ5" s="232"/>
      <c r="EA5" s="232"/>
      <c r="EB5" s="232"/>
      <c r="EC5" s="232"/>
      <c r="ED5" s="232"/>
      <c r="EE5" s="232"/>
      <c r="EF5" s="232"/>
      <c r="EG5" s="232"/>
      <c r="EH5" s="232"/>
      <c r="EI5" s="232"/>
      <c r="EJ5" s="232"/>
      <c r="EK5" s="232"/>
      <c r="EL5" s="232"/>
      <c r="EM5" s="232"/>
      <c r="EN5" s="232"/>
      <c r="EO5" s="232"/>
      <c r="EP5" s="232"/>
      <c r="EQ5" s="232"/>
      <c r="ER5" s="232"/>
      <c r="ES5" s="232"/>
      <c r="ET5" s="232"/>
      <c r="EU5" s="232"/>
      <c r="EV5" s="232"/>
      <c r="EW5" s="232"/>
      <c r="EX5" s="232"/>
      <c r="EY5" s="232"/>
      <c r="EZ5" s="232"/>
      <c r="FA5" s="232"/>
      <c r="FB5" s="232"/>
      <c r="FC5" s="232"/>
      <c r="FD5" s="232"/>
      <c r="FE5" s="232"/>
      <c r="FF5" s="232"/>
      <c r="FG5" s="232"/>
      <c r="FH5" s="232"/>
      <c r="FI5" s="232"/>
      <c r="FJ5" s="232"/>
      <c r="FK5" s="232"/>
      <c r="FL5" s="232"/>
      <c r="FM5" s="232"/>
      <c r="FN5" s="232"/>
      <c r="FO5" s="232"/>
      <c r="FP5" s="232"/>
      <c r="FQ5" s="232"/>
      <c r="FR5" s="232"/>
      <c r="FS5" s="232"/>
      <c r="FT5" s="232"/>
      <c r="FU5" s="232"/>
      <c r="FV5" s="232"/>
      <c r="FW5" s="232"/>
      <c r="FX5" s="232"/>
      <c r="FY5" s="232"/>
      <c r="FZ5" s="232"/>
      <c r="GA5" s="232"/>
      <c r="GB5" s="232"/>
      <c r="GC5" s="232"/>
      <c r="GD5" s="232"/>
      <c r="GE5" s="232"/>
      <c r="GF5" s="232"/>
      <c r="GG5" s="232"/>
      <c r="GH5" s="232"/>
      <c r="GI5" s="232"/>
      <c r="GJ5" s="232"/>
      <c r="GK5" s="232"/>
      <c r="GL5" s="232"/>
      <c r="GM5" s="232"/>
      <c r="GN5" s="232"/>
      <c r="GO5" s="232"/>
      <c r="GP5" s="232"/>
      <c r="GQ5" s="232"/>
      <c r="GR5" s="232"/>
      <c r="GS5" s="232"/>
      <c r="GT5" s="232"/>
      <c r="GU5" s="232"/>
      <c r="GV5" s="232"/>
      <c r="GW5" s="232"/>
      <c r="GX5" s="232"/>
      <c r="GY5" s="232"/>
      <c r="GZ5" s="232"/>
      <c r="HA5" s="232"/>
      <c r="HB5" s="232"/>
      <c r="HC5" s="232"/>
      <c r="HD5" s="232"/>
      <c r="HE5" s="232"/>
      <c r="HF5" s="232"/>
      <c r="HG5" s="232"/>
      <c r="HH5" s="232"/>
      <c r="HI5" s="232"/>
      <c r="HJ5" s="232"/>
      <c r="HK5" s="232"/>
      <c r="HL5" s="232"/>
      <c r="HM5" s="232"/>
      <c r="HN5" s="232"/>
      <c r="HO5" s="232"/>
      <c r="HP5" s="232"/>
      <c r="HQ5" s="232"/>
      <c r="HR5" s="232"/>
      <c r="HS5" s="232"/>
      <c r="HT5" s="232"/>
      <c r="HU5" s="232"/>
      <c r="HV5" s="232"/>
      <c r="HW5" s="232"/>
      <c r="HX5" s="232"/>
      <c r="HY5" s="232"/>
      <c r="HZ5" s="232"/>
      <c r="IA5" s="232"/>
      <c r="IB5" s="232"/>
      <c r="IC5" s="232"/>
      <c r="ID5" s="232"/>
      <c r="IE5" s="232"/>
      <c r="IF5" s="232"/>
      <c r="IG5" s="232"/>
      <c r="IH5" s="232"/>
      <c r="II5" s="232"/>
      <c r="IJ5" s="232"/>
      <c r="IK5" s="232"/>
      <c r="IL5" s="232"/>
      <c r="IM5" s="232"/>
      <c r="IN5" s="232"/>
      <c r="IO5" s="232"/>
      <c r="IP5" s="232"/>
      <c r="IQ5" s="232"/>
      <c r="IR5" s="232"/>
      <c r="IS5" s="232"/>
      <c r="IT5" s="232"/>
      <c r="IU5" s="232"/>
      <c r="IV5" s="232"/>
    </row>
    <row r="6" spans="1:256" s="233" customFormat="1" ht="13.7" customHeight="1" x14ac:dyDescent="0.2">
      <c r="A6" s="246"/>
      <c r="B6" s="247"/>
      <c r="C6" s="247"/>
      <c r="D6" s="247"/>
      <c r="E6" s="247"/>
      <c r="F6" s="231"/>
      <c r="G6" s="231"/>
      <c r="H6" s="231"/>
      <c r="I6" s="231"/>
      <c r="J6" s="231"/>
      <c r="K6" s="231"/>
      <c r="L6" s="231"/>
      <c r="M6" s="231"/>
      <c r="N6" s="236"/>
      <c r="O6" s="229"/>
      <c r="P6" s="237"/>
      <c r="Q6" s="237"/>
      <c r="R6" s="237"/>
      <c r="S6" s="237"/>
      <c r="T6" s="231"/>
      <c r="U6" s="231"/>
      <c r="V6" s="231"/>
      <c r="W6" s="231"/>
      <c r="X6" s="231"/>
      <c r="Y6" s="231"/>
      <c r="Z6" s="231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P6" s="232"/>
      <c r="AQ6" s="232"/>
      <c r="AR6" s="232"/>
      <c r="AS6" s="232"/>
      <c r="AT6" s="232"/>
      <c r="AU6" s="232"/>
      <c r="AV6" s="232"/>
      <c r="AW6" s="232"/>
      <c r="AX6" s="232"/>
      <c r="AY6" s="232"/>
      <c r="AZ6" s="232"/>
      <c r="BA6" s="232"/>
      <c r="BB6" s="232"/>
      <c r="BC6" s="232"/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2"/>
      <c r="BY6" s="232"/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2"/>
      <c r="CO6" s="232"/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32"/>
      <c r="DE6" s="232"/>
      <c r="DF6" s="232"/>
      <c r="DG6" s="232"/>
      <c r="DH6" s="232"/>
      <c r="DI6" s="232"/>
      <c r="DJ6" s="232"/>
      <c r="DK6" s="232"/>
      <c r="DL6" s="232"/>
      <c r="DM6" s="232"/>
      <c r="DN6" s="232"/>
      <c r="DO6" s="232"/>
      <c r="DP6" s="232"/>
      <c r="DQ6" s="232"/>
      <c r="DR6" s="232"/>
      <c r="DS6" s="232"/>
      <c r="DT6" s="232"/>
      <c r="DU6" s="232"/>
      <c r="DV6" s="232"/>
      <c r="DW6" s="232"/>
      <c r="DX6" s="232"/>
      <c r="DY6" s="232"/>
      <c r="DZ6" s="232"/>
      <c r="EA6" s="232"/>
      <c r="EB6" s="232"/>
      <c r="EC6" s="232"/>
      <c r="ED6" s="232"/>
      <c r="EE6" s="232"/>
      <c r="EF6" s="232"/>
      <c r="EG6" s="232"/>
      <c r="EH6" s="232"/>
      <c r="EI6" s="232"/>
      <c r="EJ6" s="232"/>
      <c r="EK6" s="232"/>
      <c r="EL6" s="232"/>
      <c r="EM6" s="232"/>
      <c r="EN6" s="232"/>
      <c r="EO6" s="232"/>
      <c r="EP6" s="232"/>
      <c r="EQ6" s="232"/>
      <c r="ER6" s="232"/>
      <c r="ES6" s="232"/>
      <c r="ET6" s="232"/>
      <c r="EU6" s="232"/>
      <c r="EV6" s="232"/>
      <c r="EW6" s="232"/>
      <c r="EX6" s="232"/>
      <c r="EY6" s="232"/>
      <c r="EZ6" s="232"/>
      <c r="FA6" s="232"/>
      <c r="FB6" s="232"/>
      <c r="FC6" s="232"/>
      <c r="FD6" s="232"/>
      <c r="FE6" s="232"/>
      <c r="FF6" s="232"/>
      <c r="FG6" s="232"/>
      <c r="FH6" s="232"/>
      <c r="FI6" s="232"/>
      <c r="FJ6" s="232"/>
      <c r="FK6" s="232"/>
      <c r="FL6" s="232"/>
      <c r="FM6" s="232"/>
      <c r="FN6" s="232"/>
      <c r="FO6" s="232"/>
      <c r="FP6" s="232"/>
      <c r="FQ6" s="232"/>
      <c r="FR6" s="232"/>
      <c r="FS6" s="232"/>
      <c r="FT6" s="232"/>
      <c r="FU6" s="232"/>
      <c r="FV6" s="232"/>
      <c r="FW6" s="232"/>
      <c r="FX6" s="232"/>
      <c r="FY6" s="232"/>
      <c r="FZ6" s="232"/>
      <c r="GA6" s="232"/>
      <c r="GB6" s="232"/>
      <c r="GC6" s="232"/>
      <c r="GD6" s="232"/>
      <c r="GE6" s="232"/>
      <c r="GF6" s="232"/>
      <c r="GG6" s="232"/>
      <c r="GH6" s="232"/>
      <c r="GI6" s="232"/>
      <c r="GJ6" s="232"/>
      <c r="GK6" s="232"/>
      <c r="GL6" s="232"/>
      <c r="GM6" s="232"/>
      <c r="GN6" s="232"/>
      <c r="GO6" s="232"/>
      <c r="GP6" s="232"/>
      <c r="GQ6" s="232"/>
      <c r="GR6" s="232"/>
      <c r="GS6" s="232"/>
      <c r="GT6" s="232"/>
      <c r="GU6" s="232"/>
      <c r="GV6" s="232"/>
      <c r="GW6" s="232"/>
      <c r="GX6" s="232"/>
      <c r="GY6" s="232"/>
      <c r="GZ6" s="232"/>
      <c r="HA6" s="232"/>
      <c r="HB6" s="232"/>
      <c r="HC6" s="232"/>
      <c r="HD6" s="232"/>
      <c r="HE6" s="232"/>
      <c r="HF6" s="232"/>
      <c r="HG6" s="232"/>
      <c r="HH6" s="232"/>
      <c r="HI6" s="232"/>
      <c r="HJ6" s="232"/>
      <c r="HK6" s="232"/>
      <c r="HL6" s="232"/>
      <c r="HM6" s="232"/>
      <c r="HN6" s="232"/>
      <c r="HO6" s="232"/>
      <c r="HP6" s="232"/>
      <c r="HQ6" s="232"/>
      <c r="HR6" s="232"/>
      <c r="HS6" s="232"/>
      <c r="HT6" s="232"/>
      <c r="HU6" s="232"/>
      <c r="HV6" s="232"/>
      <c r="HW6" s="232"/>
      <c r="HX6" s="232"/>
      <c r="HY6" s="232"/>
      <c r="HZ6" s="232"/>
      <c r="IA6" s="232"/>
      <c r="IB6" s="232"/>
      <c r="IC6" s="232"/>
      <c r="ID6" s="232"/>
      <c r="IE6" s="232"/>
      <c r="IF6" s="232"/>
      <c r="IG6" s="232"/>
      <c r="IH6" s="232"/>
      <c r="II6" s="232"/>
      <c r="IJ6" s="232"/>
      <c r="IK6" s="232"/>
      <c r="IL6" s="232"/>
      <c r="IM6" s="232"/>
      <c r="IN6" s="232"/>
      <c r="IO6" s="232"/>
      <c r="IP6" s="232"/>
      <c r="IQ6" s="232"/>
      <c r="IR6" s="232"/>
      <c r="IS6" s="232"/>
      <c r="IT6" s="232"/>
      <c r="IU6" s="232"/>
      <c r="IV6" s="232"/>
    </row>
    <row r="7" spans="1:256" s="233" customFormat="1" ht="13.7" customHeight="1" x14ac:dyDescent="0.2">
      <c r="A7" s="248"/>
      <c r="B7" s="249"/>
      <c r="C7" s="249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50"/>
      <c r="O7" s="229"/>
      <c r="P7" s="237"/>
      <c r="Q7" s="237"/>
      <c r="R7" s="237"/>
      <c r="S7" s="237"/>
      <c r="T7" s="231"/>
      <c r="U7" s="231"/>
      <c r="V7" s="231"/>
      <c r="W7" s="231"/>
      <c r="X7" s="231"/>
      <c r="Y7" s="231"/>
      <c r="Z7" s="231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32"/>
      <c r="AL7" s="232"/>
      <c r="AM7" s="232"/>
      <c r="AN7" s="232"/>
      <c r="AO7" s="232"/>
      <c r="AP7" s="232"/>
      <c r="AQ7" s="232"/>
      <c r="AR7" s="232"/>
      <c r="AS7" s="232"/>
      <c r="AT7" s="232"/>
      <c r="AU7" s="232"/>
      <c r="AV7" s="232"/>
      <c r="AW7" s="232"/>
      <c r="AX7" s="232"/>
      <c r="AY7" s="232"/>
      <c r="AZ7" s="232"/>
      <c r="BA7" s="232"/>
      <c r="BB7" s="232"/>
      <c r="BC7" s="232"/>
      <c r="BD7" s="232"/>
      <c r="BE7" s="232"/>
      <c r="BF7" s="232"/>
      <c r="BG7" s="232"/>
      <c r="BH7" s="232"/>
      <c r="BI7" s="232"/>
      <c r="BJ7" s="232"/>
      <c r="BK7" s="232"/>
      <c r="BL7" s="232"/>
      <c r="BM7" s="232"/>
      <c r="BN7" s="232"/>
      <c r="BO7" s="232"/>
      <c r="BP7" s="232"/>
      <c r="BQ7" s="232"/>
      <c r="BR7" s="232"/>
      <c r="BS7" s="232"/>
      <c r="BT7" s="232"/>
      <c r="BU7" s="232"/>
      <c r="BV7" s="232"/>
      <c r="BW7" s="232"/>
      <c r="BX7" s="232"/>
      <c r="BY7" s="232"/>
      <c r="BZ7" s="232"/>
      <c r="CA7" s="232"/>
      <c r="CB7" s="232"/>
      <c r="CC7" s="232"/>
      <c r="CD7" s="232"/>
      <c r="CE7" s="232"/>
      <c r="CF7" s="232"/>
      <c r="CG7" s="232"/>
      <c r="CH7" s="232"/>
      <c r="CI7" s="232"/>
      <c r="CJ7" s="232"/>
      <c r="CK7" s="232"/>
      <c r="CL7" s="232"/>
      <c r="CM7" s="232"/>
      <c r="CN7" s="232"/>
      <c r="CO7" s="232"/>
      <c r="CP7" s="232"/>
      <c r="CQ7" s="232"/>
      <c r="CR7" s="232"/>
      <c r="CS7" s="232"/>
      <c r="CT7" s="232"/>
      <c r="CU7" s="232"/>
      <c r="CV7" s="232"/>
      <c r="CW7" s="232"/>
      <c r="CX7" s="232"/>
      <c r="CY7" s="232"/>
      <c r="CZ7" s="232"/>
      <c r="DA7" s="232"/>
      <c r="DB7" s="232"/>
      <c r="DC7" s="232"/>
      <c r="DD7" s="232"/>
      <c r="DE7" s="232"/>
      <c r="DF7" s="232"/>
      <c r="DG7" s="232"/>
      <c r="DH7" s="232"/>
      <c r="DI7" s="232"/>
      <c r="DJ7" s="232"/>
      <c r="DK7" s="232"/>
      <c r="DL7" s="232"/>
      <c r="DM7" s="232"/>
      <c r="DN7" s="232"/>
      <c r="DO7" s="232"/>
      <c r="DP7" s="232"/>
      <c r="DQ7" s="232"/>
      <c r="DR7" s="232"/>
      <c r="DS7" s="232"/>
      <c r="DT7" s="232"/>
      <c r="DU7" s="232"/>
      <c r="DV7" s="232"/>
      <c r="DW7" s="232"/>
      <c r="DX7" s="232"/>
      <c r="DY7" s="232"/>
      <c r="DZ7" s="232"/>
      <c r="EA7" s="232"/>
      <c r="EB7" s="232"/>
      <c r="EC7" s="232"/>
      <c r="ED7" s="232"/>
      <c r="EE7" s="232"/>
      <c r="EF7" s="232"/>
      <c r="EG7" s="232"/>
      <c r="EH7" s="232"/>
      <c r="EI7" s="232"/>
      <c r="EJ7" s="232"/>
      <c r="EK7" s="232"/>
      <c r="EL7" s="232"/>
      <c r="EM7" s="232"/>
      <c r="EN7" s="232"/>
      <c r="EO7" s="232"/>
      <c r="EP7" s="232"/>
      <c r="EQ7" s="232"/>
      <c r="ER7" s="232"/>
      <c r="ES7" s="232"/>
      <c r="ET7" s="232"/>
      <c r="EU7" s="232"/>
      <c r="EV7" s="232"/>
      <c r="EW7" s="232"/>
      <c r="EX7" s="232"/>
      <c r="EY7" s="232"/>
      <c r="EZ7" s="232"/>
      <c r="FA7" s="232"/>
      <c r="FB7" s="232"/>
      <c r="FC7" s="232"/>
      <c r="FD7" s="232"/>
      <c r="FE7" s="232"/>
      <c r="FF7" s="232"/>
      <c r="FG7" s="232"/>
      <c r="FH7" s="232"/>
      <c r="FI7" s="232"/>
      <c r="FJ7" s="232"/>
      <c r="FK7" s="232"/>
      <c r="FL7" s="232"/>
      <c r="FM7" s="232"/>
      <c r="FN7" s="232"/>
      <c r="FO7" s="232"/>
      <c r="FP7" s="232"/>
      <c r="FQ7" s="232"/>
      <c r="FR7" s="232"/>
      <c r="FS7" s="232"/>
      <c r="FT7" s="232"/>
      <c r="FU7" s="232"/>
      <c r="FV7" s="232"/>
      <c r="FW7" s="232"/>
      <c r="FX7" s="232"/>
      <c r="FY7" s="232"/>
      <c r="FZ7" s="232"/>
      <c r="GA7" s="232"/>
      <c r="GB7" s="232"/>
      <c r="GC7" s="232"/>
      <c r="GD7" s="232"/>
      <c r="GE7" s="232"/>
      <c r="GF7" s="232"/>
      <c r="GG7" s="232"/>
      <c r="GH7" s="232"/>
      <c r="GI7" s="232"/>
      <c r="GJ7" s="232"/>
      <c r="GK7" s="232"/>
      <c r="GL7" s="232"/>
      <c r="GM7" s="232"/>
      <c r="GN7" s="232"/>
      <c r="GO7" s="232"/>
      <c r="GP7" s="232"/>
      <c r="GQ7" s="232"/>
      <c r="GR7" s="232"/>
      <c r="GS7" s="232"/>
      <c r="GT7" s="232"/>
      <c r="GU7" s="232"/>
      <c r="GV7" s="232"/>
      <c r="GW7" s="232"/>
      <c r="GX7" s="232"/>
      <c r="GY7" s="232"/>
      <c r="GZ7" s="232"/>
      <c r="HA7" s="232"/>
      <c r="HB7" s="232"/>
      <c r="HC7" s="232"/>
      <c r="HD7" s="232"/>
      <c r="HE7" s="232"/>
      <c r="HF7" s="232"/>
      <c r="HG7" s="232"/>
      <c r="HH7" s="232"/>
      <c r="HI7" s="232"/>
      <c r="HJ7" s="232"/>
      <c r="HK7" s="232"/>
      <c r="HL7" s="232"/>
      <c r="HM7" s="232"/>
      <c r="HN7" s="232"/>
      <c r="HO7" s="232"/>
      <c r="HP7" s="232"/>
      <c r="HQ7" s="232"/>
      <c r="HR7" s="232"/>
      <c r="HS7" s="232"/>
      <c r="HT7" s="232"/>
      <c r="HU7" s="232"/>
      <c r="HV7" s="232"/>
      <c r="HW7" s="232"/>
      <c r="HX7" s="232"/>
      <c r="HY7" s="232"/>
      <c r="HZ7" s="232"/>
      <c r="IA7" s="232"/>
      <c r="IB7" s="232"/>
      <c r="IC7" s="232"/>
      <c r="ID7" s="232"/>
      <c r="IE7" s="232"/>
      <c r="IF7" s="232"/>
      <c r="IG7" s="232"/>
      <c r="IH7" s="232"/>
      <c r="II7" s="232"/>
      <c r="IJ7" s="232"/>
      <c r="IK7" s="232"/>
      <c r="IL7" s="232"/>
      <c r="IM7" s="232"/>
      <c r="IN7" s="232"/>
      <c r="IO7" s="232"/>
      <c r="IP7" s="232"/>
      <c r="IQ7" s="232"/>
      <c r="IR7" s="232"/>
      <c r="IS7" s="232"/>
      <c r="IT7" s="232"/>
      <c r="IU7" s="232"/>
      <c r="IV7" s="232"/>
    </row>
    <row r="8" spans="1:256" s="233" customFormat="1" ht="13.7" customHeight="1" x14ac:dyDescent="0.2">
      <c r="A8" s="251" t="s">
        <v>6</v>
      </c>
      <c r="B8" s="252" t="s">
        <v>7</v>
      </c>
      <c r="C8" s="252" t="s">
        <v>8</v>
      </c>
      <c r="D8" s="252" t="s">
        <v>7</v>
      </c>
      <c r="E8" s="252" t="s">
        <v>9</v>
      </c>
      <c r="F8" s="252" t="s">
        <v>10</v>
      </c>
      <c r="G8" s="253" t="s">
        <v>11</v>
      </c>
      <c r="H8" s="254"/>
      <c r="I8" s="254"/>
      <c r="J8" s="255"/>
      <c r="K8" s="252" t="s">
        <v>12</v>
      </c>
      <c r="L8" s="252" t="s">
        <v>13</v>
      </c>
      <c r="M8" s="256" t="s">
        <v>14</v>
      </c>
      <c r="N8" s="257" t="s">
        <v>15</v>
      </c>
      <c r="O8" s="258"/>
      <c r="P8" s="259"/>
      <c r="Q8" s="259"/>
      <c r="R8" s="259"/>
      <c r="S8" s="259"/>
      <c r="T8" s="260"/>
      <c r="U8" s="260"/>
      <c r="V8" s="260"/>
      <c r="W8" s="260"/>
      <c r="X8" s="260"/>
      <c r="Y8" s="260"/>
      <c r="Z8" s="260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F8" s="232"/>
      <c r="DG8" s="232"/>
      <c r="DH8" s="232"/>
      <c r="DI8" s="232"/>
      <c r="DJ8" s="232"/>
      <c r="DK8" s="232"/>
      <c r="DL8" s="232"/>
      <c r="DM8" s="232"/>
      <c r="DN8" s="232"/>
      <c r="DO8" s="232"/>
      <c r="DP8" s="232"/>
      <c r="DQ8" s="232"/>
      <c r="DR8" s="232"/>
      <c r="DS8" s="232"/>
      <c r="DT8" s="232"/>
      <c r="DU8" s="232"/>
      <c r="DV8" s="232"/>
      <c r="DW8" s="232"/>
      <c r="DX8" s="232"/>
      <c r="DY8" s="232"/>
      <c r="DZ8" s="232"/>
      <c r="EA8" s="232"/>
      <c r="EB8" s="232"/>
      <c r="EC8" s="232"/>
      <c r="ED8" s="232"/>
      <c r="EE8" s="232"/>
      <c r="EF8" s="232"/>
      <c r="EG8" s="232"/>
      <c r="EH8" s="232"/>
      <c r="EI8" s="232"/>
      <c r="EJ8" s="232"/>
      <c r="EK8" s="232"/>
      <c r="EL8" s="232"/>
      <c r="EM8" s="232"/>
      <c r="EN8" s="232"/>
      <c r="EO8" s="232"/>
      <c r="EP8" s="232"/>
      <c r="EQ8" s="232"/>
      <c r="ER8" s="232"/>
      <c r="ES8" s="232"/>
      <c r="ET8" s="232"/>
      <c r="EU8" s="232"/>
      <c r="EV8" s="232"/>
      <c r="EW8" s="232"/>
      <c r="EX8" s="232"/>
      <c r="EY8" s="232"/>
      <c r="EZ8" s="232"/>
      <c r="FA8" s="232"/>
      <c r="FB8" s="232"/>
      <c r="FC8" s="232"/>
      <c r="FD8" s="232"/>
      <c r="FE8" s="232"/>
      <c r="FF8" s="232"/>
      <c r="FG8" s="232"/>
      <c r="FH8" s="232"/>
      <c r="FI8" s="232"/>
      <c r="FJ8" s="232"/>
      <c r="FK8" s="232"/>
      <c r="FL8" s="232"/>
      <c r="FM8" s="232"/>
      <c r="FN8" s="232"/>
      <c r="FO8" s="232"/>
      <c r="FP8" s="232"/>
      <c r="FQ8" s="232"/>
      <c r="FR8" s="232"/>
      <c r="FS8" s="232"/>
      <c r="FT8" s="232"/>
      <c r="FU8" s="232"/>
      <c r="FV8" s="232"/>
      <c r="FW8" s="232"/>
      <c r="FX8" s="232"/>
      <c r="FY8" s="232"/>
      <c r="FZ8" s="232"/>
      <c r="GA8" s="232"/>
      <c r="GB8" s="232"/>
      <c r="GC8" s="232"/>
      <c r="GD8" s="232"/>
      <c r="GE8" s="232"/>
      <c r="GF8" s="232"/>
      <c r="GG8" s="232"/>
      <c r="GH8" s="232"/>
      <c r="GI8" s="232"/>
      <c r="GJ8" s="232"/>
      <c r="GK8" s="232"/>
      <c r="GL8" s="232"/>
      <c r="GM8" s="232"/>
      <c r="GN8" s="232"/>
      <c r="GO8" s="232"/>
      <c r="GP8" s="232"/>
      <c r="GQ8" s="232"/>
      <c r="GR8" s="232"/>
      <c r="GS8" s="232"/>
      <c r="GT8" s="232"/>
      <c r="GU8" s="232"/>
      <c r="GV8" s="232"/>
      <c r="GW8" s="232"/>
      <c r="GX8" s="232"/>
      <c r="GY8" s="232"/>
      <c r="GZ8" s="232"/>
      <c r="HA8" s="232"/>
      <c r="HB8" s="232"/>
      <c r="HC8" s="232"/>
      <c r="HD8" s="232"/>
      <c r="HE8" s="232"/>
      <c r="HF8" s="232"/>
      <c r="HG8" s="232"/>
      <c r="HH8" s="232"/>
      <c r="HI8" s="232"/>
      <c r="HJ8" s="232"/>
      <c r="HK8" s="232"/>
      <c r="HL8" s="232"/>
      <c r="HM8" s="232"/>
      <c r="HN8" s="232"/>
      <c r="HO8" s="232"/>
      <c r="HP8" s="232"/>
      <c r="HQ8" s="232"/>
      <c r="HR8" s="232"/>
      <c r="HS8" s="232"/>
      <c r="HT8" s="232"/>
      <c r="HU8" s="232"/>
      <c r="HV8" s="232"/>
      <c r="HW8" s="232"/>
      <c r="HX8" s="232"/>
      <c r="HY8" s="232"/>
      <c r="HZ8" s="232"/>
      <c r="IA8" s="232"/>
      <c r="IB8" s="232"/>
      <c r="IC8" s="232"/>
      <c r="ID8" s="232"/>
      <c r="IE8" s="232"/>
      <c r="IF8" s="232"/>
      <c r="IG8" s="232"/>
      <c r="IH8" s="232"/>
      <c r="II8" s="232"/>
      <c r="IJ8" s="232"/>
      <c r="IK8" s="232"/>
      <c r="IL8" s="232"/>
      <c r="IM8" s="232"/>
      <c r="IN8" s="232"/>
      <c r="IO8" s="232"/>
      <c r="IP8" s="232"/>
      <c r="IQ8" s="232"/>
      <c r="IR8" s="232"/>
      <c r="IS8" s="232"/>
      <c r="IT8" s="232"/>
      <c r="IU8" s="232"/>
      <c r="IV8" s="232"/>
    </row>
    <row r="9" spans="1:256" s="233" customFormat="1" ht="13.7" customHeight="1" x14ac:dyDescent="0.2">
      <c r="A9" s="261" t="s">
        <v>16</v>
      </c>
      <c r="B9" s="262" t="s">
        <v>17</v>
      </c>
      <c r="C9" s="262" t="s">
        <v>18</v>
      </c>
      <c r="D9" s="262" t="s">
        <v>18</v>
      </c>
      <c r="E9" s="262" t="s">
        <v>19</v>
      </c>
      <c r="F9" s="262" t="s">
        <v>18</v>
      </c>
      <c r="G9" s="263"/>
      <c r="H9" s="264"/>
      <c r="I9" s="264"/>
      <c r="J9" s="265"/>
      <c r="K9" s="262" t="s">
        <v>20</v>
      </c>
      <c r="L9" s="262" t="s">
        <v>21</v>
      </c>
      <c r="M9" s="266"/>
      <c r="N9" s="267" t="s">
        <v>22</v>
      </c>
      <c r="O9" s="258"/>
      <c r="P9" s="259"/>
      <c r="Q9" s="259"/>
      <c r="R9" s="259"/>
      <c r="S9" s="259"/>
      <c r="T9" s="260"/>
      <c r="U9" s="260"/>
      <c r="V9" s="260"/>
      <c r="W9" s="260"/>
      <c r="X9" s="260"/>
      <c r="Y9" s="260"/>
      <c r="Z9" s="260"/>
      <c r="AA9" s="232"/>
      <c r="AB9" s="232"/>
      <c r="AC9" s="232"/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2"/>
      <c r="BC9" s="232"/>
      <c r="BD9" s="232"/>
      <c r="BE9" s="232"/>
      <c r="BF9" s="232"/>
      <c r="BG9" s="232"/>
      <c r="BH9" s="232"/>
      <c r="BI9" s="232"/>
      <c r="BJ9" s="232"/>
      <c r="BK9" s="232"/>
      <c r="BL9" s="232"/>
      <c r="BM9" s="232"/>
      <c r="BN9" s="232"/>
      <c r="BO9" s="232"/>
      <c r="BP9" s="232"/>
      <c r="BQ9" s="232"/>
      <c r="BR9" s="232"/>
      <c r="BS9" s="232"/>
      <c r="BT9" s="232"/>
      <c r="BU9" s="232"/>
      <c r="BV9" s="232"/>
      <c r="BW9" s="232"/>
      <c r="BX9" s="232"/>
      <c r="BY9" s="232"/>
      <c r="BZ9" s="232"/>
      <c r="CA9" s="232"/>
      <c r="CB9" s="232"/>
      <c r="CC9" s="232"/>
      <c r="CD9" s="232"/>
      <c r="CE9" s="232"/>
      <c r="CF9" s="232"/>
      <c r="CG9" s="232"/>
      <c r="CH9" s="232"/>
      <c r="CI9" s="232"/>
      <c r="CJ9" s="232"/>
      <c r="CK9" s="232"/>
      <c r="CL9" s="232"/>
      <c r="CM9" s="232"/>
      <c r="CN9" s="232"/>
      <c r="CO9" s="232"/>
      <c r="CP9" s="232"/>
      <c r="CQ9" s="232"/>
      <c r="CR9" s="232"/>
      <c r="CS9" s="232"/>
      <c r="CT9" s="232"/>
      <c r="CU9" s="232"/>
      <c r="CV9" s="232"/>
      <c r="CW9" s="232"/>
      <c r="CX9" s="232"/>
      <c r="CY9" s="232"/>
      <c r="CZ9" s="232"/>
      <c r="DA9" s="232"/>
      <c r="DB9" s="232"/>
      <c r="DC9" s="232"/>
      <c r="DD9" s="232"/>
      <c r="DE9" s="232"/>
      <c r="DF9" s="232"/>
      <c r="DG9" s="232"/>
      <c r="DH9" s="232"/>
      <c r="DI9" s="232"/>
      <c r="DJ9" s="232"/>
      <c r="DK9" s="232"/>
      <c r="DL9" s="232"/>
      <c r="DM9" s="232"/>
      <c r="DN9" s="232"/>
      <c r="DO9" s="232"/>
      <c r="DP9" s="232"/>
      <c r="DQ9" s="232"/>
      <c r="DR9" s="232"/>
      <c r="DS9" s="232"/>
      <c r="DT9" s="232"/>
      <c r="DU9" s="232"/>
      <c r="DV9" s="232"/>
      <c r="DW9" s="232"/>
      <c r="DX9" s="232"/>
      <c r="DY9" s="232"/>
      <c r="DZ9" s="232"/>
      <c r="EA9" s="232"/>
      <c r="EB9" s="232"/>
      <c r="EC9" s="232"/>
      <c r="ED9" s="232"/>
      <c r="EE9" s="232"/>
      <c r="EF9" s="232"/>
      <c r="EG9" s="232"/>
      <c r="EH9" s="232"/>
      <c r="EI9" s="232"/>
      <c r="EJ9" s="232"/>
      <c r="EK9" s="232"/>
      <c r="EL9" s="232"/>
      <c r="EM9" s="232"/>
      <c r="EN9" s="232"/>
      <c r="EO9" s="232"/>
      <c r="EP9" s="232"/>
      <c r="EQ9" s="232"/>
      <c r="ER9" s="232"/>
      <c r="ES9" s="232"/>
      <c r="ET9" s="232"/>
      <c r="EU9" s="232"/>
      <c r="EV9" s="232"/>
      <c r="EW9" s="232"/>
      <c r="EX9" s="232"/>
      <c r="EY9" s="232"/>
      <c r="EZ9" s="232"/>
      <c r="FA9" s="232"/>
      <c r="FB9" s="232"/>
      <c r="FC9" s="232"/>
      <c r="FD9" s="232"/>
      <c r="FE9" s="232"/>
      <c r="FF9" s="232"/>
      <c r="FG9" s="232"/>
      <c r="FH9" s="232"/>
      <c r="FI9" s="232"/>
      <c r="FJ9" s="232"/>
      <c r="FK9" s="232"/>
      <c r="FL9" s="232"/>
      <c r="FM9" s="232"/>
      <c r="FN9" s="232"/>
      <c r="FO9" s="232"/>
      <c r="FP9" s="232"/>
      <c r="FQ9" s="232"/>
      <c r="FR9" s="232"/>
      <c r="FS9" s="232"/>
      <c r="FT9" s="232"/>
      <c r="FU9" s="232"/>
      <c r="FV9" s="232"/>
      <c r="FW9" s="232"/>
      <c r="FX9" s="232"/>
      <c r="FY9" s="232"/>
      <c r="FZ9" s="232"/>
      <c r="GA9" s="232"/>
      <c r="GB9" s="232"/>
      <c r="GC9" s="232"/>
      <c r="GD9" s="232"/>
      <c r="GE9" s="232"/>
      <c r="GF9" s="232"/>
      <c r="GG9" s="232"/>
      <c r="GH9" s="232"/>
      <c r="GI9" s="232"/>
      <c r="GJ9" s="232"/>
      <c r="GK9" s="232"/>
      <c r="GL9" s="232"/>
      <c r="GM9" s="232"/>
      <c r="GN9" s="232"/>
      <c r="GO9" s="232"/>
      <c r="GP9" s="232"/>
      <c r="GQ9" s="232"/>
      <c r="GR9" s="232"/>
      <c r="GS9" s="232"/>
      <c r="GT9" s="232"/>
      <c r="GU9" s="232"/>
      <c r="GV9" s="232"/>
      <c r="GW9" s="232"/>
      <c r="GX9" s="232"/>
      <c r="GY9" s="232"/>
      <c r="GZ9" s="232"/>
      <c r="HA9" s="232"/>
      <c r="HB9" s="232"/>
      <c r="HC9" s="232"/>
      <c r="HD9" s="232"/>
      <c r="HE9" s="232"/>
      <c r="HF9" s="232"/>
      <c r="HG9" s="232"/>
      <c r="HH9" s="232"/>
      <c r="HI9" s="232"/>
      <c r="HJ9" s="232"/>
      <c r="HK9" s="232"/>
      <c r="HL9" s="232"/>
      <c r="HM9" s="232"/>
      <c r="HN9" s="232"/>
      <c r="HO9" s="232"/>
      <c r="HP9" s="232"/>
      <c r="HQ9" s="232"/>
      <c r="HR9" s="232"/>
      <c r="HS9" s="232"/>
      <c r="HT9" s="232"/>
      <c r="HU9" s="232"/>
      <c r="HV9" s="232"/>
      <c r="HW9" s="232"/>
      <c r="HX9" s="232"/>
      <c r="HY9" s="232"/>
      <c r="HZ9" s="232"/>
      <c r="IA9" s="232"/>
      <c r="IB9" s="232"/>
      <c r="IC9" s="232"/>
      <c r="ID9" s="232"/>
      <c r="IE9" s="232"/>
      <c r="IF9" s="232"/>
      <c r="IG9" s="232"/>
      <c r="IH9" s="232"/>
      <c r="II9" s="232"/>
      <c r="IJ9" s="232"/>
      <c r="IK9" s="232"/>
      <c r="IL9" s="232"/>
      <c r="IM9" s="232"/>
      <c r="IN9" s="232"/>
      <c r="IO9" s="232"/>
      <c r="IP9" s="232"/>
      <c r="IQ9" s="232"/>
      <c r="IR9" s="232"/>
      <c r="IS9" s="232"/>
      <c r="IT9" s="232"/>
      <c r="IU9" s="232"/>
      <c r="IV9" s="232"/>
    </row>
    <row r="10" spans="1:256" s="233" customFormat="1" ht="13.7" customHeight="1" x14ac:dyDescent="0.2">
      <c r="A10" s="268" t="s">
        <v>23</v>
      </c>
      <c r="B10" s="269" t="s">
        <v>24</v>
      </c>
      <c r="C10" s="269" t="s">
        <v>25</v>
      </c>
      <c r="D10" s="269" t="s">
        <v>25</v>
      </c>
      <c r="E10" s="269" t="s">
        <v>25</v>
      </c>
      <c r="F10" s="269" t="s">
        <v>25</v>
      </c>
      <c r="G10" s="270" t="s">
        <v>26</v>
      </c>
      <c r="H10" s="270" t="s">
        <v>27</v>
      </c>
      <c r="I10" s="270" t="s">
        <v>28</v>
      </c>
      <c r="J10" s="271"/>
      <c r="K10" s="272" t="s">
        <v>29</v>
      </c>
      <c r="L10" s="273"/>
      <c r="M10" s="273"/>
      <c r="N10" s="274"/>
      <c r="O10" s="229"/>
      <c r="P10" s="237"/>
      <c r="Q10" s="237"/>
      <c r="R10" s="237"/>
      <c r="S10" s="237"/>
      <c r="T10" s="231"/>
      <c r="U10" s="231"/>
      <c r="V10" s="231"/>
      <c r="W10" s="231"/>
      <c r="X10" s="231"/>
      <c r="Y10" s="231"/>
      <c r="Z10" s="231"/>
      <c r="AA10" s="232"/>
      <c r="AB10" s="232"/>
      <c r="AC10" s="232"/>
      <c r="AD10" s="232"/>
      <c r="AE10" s="232"/>
      <c r="AF10" s="232"/>
      <c r="AG10" s="232"/>
      <c r="AH10" s="232"/>
      <c r="AI10" s="232"/>
      <c r="AJ10" s="232"/>
      <c r="AK10" s="232"/>
      <c r="AL10" s="232"/>
      <c r="AM10" s="232"/>
      <c r="AN10" s="232"/>
      <c r="AO10" s="232"/>
      <c r="AP10" s="232"/>
      <c r="AQ10" s="232"/>
      <c r="AR10" s="232"/>
      <c r="AS10" s="232"/>
      <c r="AT10" s="232"/>
      <c r="AU10" s="232"/>
      <c r="AV10" s="232"/>
      <c r="AW10" s="232"/>
      <c r="AX10" s="232"/>
      <c r="AY10" s="232"/>
      <c r="AZ10" s="232"/>
      <c r="BA10" s="232"/>
      <c r="BB10" s="232"/>
      <c r="BC10" s="232"/>
      <c r="BD10" s="232"/>
      <c r="BE10" s="232"/>
      <c r="BF10" s="232"/>
      <c r="BG10" s="232"/>
      <c r="BH10" s="232"/>
      <c r="BI10" s="232"/>
      <c r="BJ10" s="232"/>
      <c r="BK10" s="232"/>
      <c r="BL10" s="232"/>
      <c r="BM10" s="232"/>
      <c r="BN10" s="232"/>
      <c r="BO10" s="232"/>
      <c r="BP10" s="232"/>
      <c r="BQ10" s="232"/>
      <c r="BR10" s="232"/>
      <c r="BS10" s="232"/>
      <c r="BT10" s="232"/>
      <c r="BU10" s="232"/>
      <c r="BV10" s="232"/>
      <c r="BW10" s="232"/>
      <c r="BX10" s="232"/>
      <c r="BY10" s="232"/>
      <c r="BZ10" s="232"/>
      <c r="CA10" s="232"/>
      <c r="CB10" s="232"/>
      <c r="CC10" s="232"/>
      <c r="CD10" s="232"/>
      <c r="CE10" s="232"/>
      <c r="CF10" s="232"/>
      <c r="CG10" s="232"/>
      <c r="CH10" s="232"/>
      <c r="CI10" s="232"/>
      <c r="CJ10" s="232"/>
      <c r="CK10" s="232"/>
      <c r="CL10" s="232"/>
      <c r="CM10" s="232"/>
      <c r="CN10" s="232"/>
      <c r="CO10" s="232"/>
      <c r="CP10" s="232"/>
      <c r="CQ10" s="232"/>
      <c r="CR10" s="232"/>
      <c r="CS10" s="232"/>
      <c r="CT10" s="232"/>
      <c r="CU10" s="232"/>
      <c r="CV10" s="232"/>
      <c r="CW10" s="232"/>
      <c r="CX10" s="232"/>
      <c r="CY10" s="232"/>
      <c r="CZ10" s="232"/>
      <c r="DA10" s="232"/>
      <c r="DB10" s="232"/>
      <c r="DC10" s="232"/>
      <c r="DD10" s="232"/>
      <c r="DE10" s="232"/>
      <c r="DF10" s="232"/>
      <c r="DG10" s="232"/>
      <c r="DH10" s="232"/>
      <c r="DI10" s="232"/>
      <c r="DJ10" s="232"/>
      <c r="DK10" s="232"/>
      <c r="DL10" s="232"/>
      <c r="DM10" s="232"/>
      <c r="DN10" s="232"/>
      <c r="DO10" s="232"/>
      <c r="DP10" s="232"/>
      <c r="DQ10" s="232"/>
      <c r="DR10" s="232"/>
      <c r="DS10" s="232"/>
      <c r="DT10" s="232"/>
      <c r="DU10" s="232"/>
      <c r="DV10" s="232"/>
      <c r="DW10" s="232"/>
      <c r="DX10" s="232"/>
      <c r="DY10" s="232"/>
      <c r="DZ10" s="232"/>
      <c r="EA10" s="232"/>
      <c r="EB10" s="232"/>
      <c r="EC10" s="232"/>
      <c r="ED10" s="232"/>
      <c r="EE10" s="232"/>
      <c r="EF10" s="232"/>
      <c r="EG10" s="232"/>
      <c r="EH10" s="232"/>
      <c r="EI10" s="232"/>
      <c r="EJ10" s="232"/>
      <c r="EK10" s="232"/>
      <c r="EL10" s="232"/>
      <c r="EM10" s="232"/>
      <c r="EN10" s="232"/>
      <c r="EO10" s="232"/>
      <c r="EP10" s="232"/>
      <c r="EQ10" s="232"/>
      <c r="ER10" s="232"/>
      <c r="ES10" s="232"/>
      <c r="ET10" s="232"/>
      <c r="EU10" s="232"/>
      <c r="EV10" s="232"/>
      <c r="EW10" s="232"/>
      <c r="EX10" s="232"/>
      <c r="EY10" s="232"/>
      <c r="EZ10" s="232"/>
      <c r="FA10" s="232"/>
      <c r="FB10" s="232"/>
      <c r="FC10" s="232"/>
      <c r="FD10" s="232"/>
      <c r="FE10" s="232"/>
      <c r="FF10" s="232"/>
      <c r="FG10" s="232"/>
      <c r="FH10" s="232"/>
      <c r="FI10" s="232"/>
      <c r="FJ10" s="232"/>
      <c r="FK10" s="232"/>
      <c r="FL10" s="232"/>
      <c r="FM10" s="232"/>
      <c r="FN10" s="232"/>
      <c r="FO10" s="232"/>
      <c r="FP10" s="232"/>
      <c r="FQ10" s="232"/>
      <c r="FR10" s="232"/>
      <c r="FS10" s="232"/>
      <c r="FT10" s="232"/>
      <c r="FU10" s="232"/>
      <c r="FV10" s="232"/>
      <c r="FW10" s="232"/>
      <c r="FX10" s="232"/>
      <c r="FY10" s="232"/>
      <c r="FZ10" s="232"/>
      <c r="GA10" s="232"/>
      <c r="GB10" s="232"/>
      <c r="GC10" s="232"/>
      <c r="GD10" s="232"/>
      <c r="GE10" s="232"/>
      <c r="GF10" s="232"/>
      <c r="GG10" s="232"/>
      <c r="GH10" s="232"/>
      <c r="GI10" s="232"/>
      <c r="GJ10" s="232"/>
      <c r="GK10" s="232"/>
      <c r="GL10" s="232"/>
      <c r="GM10" s="232"/>
      <c r="GN10" s="232"/>
      <c r="GO10" s="232"/>
      <c r="GP10" s="232"/>
      <c r="GQ10" s="232"/>
      <c r="GR10" s="232"/>
      <c r="GS10" s="232"/>
      <c r="GT10" s="232"/>
      <c r="GU10" s="232"/>
      <c r="GV10" s="232"/>
      <c r="GW10" s="232"/>
      <c r="GX10" s="232"/>
      <c r="GY10" s="232"/>
      <c r="GZ10" s="232"/>
      <c r="HA10" s="232"/>
      <c r="HB10" s="232"/>
      <c r="HC10" s="232"/>
      <c r="HD10" s="232"/>
      <c r="HE10" s="232"/>
      <c r="HF10" s="232"/>
      <c r="HG10" s="232"/>
      <c r="HH10" s="232"/>
      <c r="HI10" s="232"/>
      <c r="HJ10" s="232"/>
      <c r="HK10" s="232"/>
      <c r="HL10" s="232"/>
      <c r="HM10" s="232"/>
      <c r="HN10" s="232"/>
      <c r="HO10" s="232"/>
      <c r="HP10" s="232"/>
      <c r="HQ10" s="232"/>
      <c r="HR10" s="232"/>
      <c r="HS10" s="232"/>
      <c r="HT10" s="232"/>
      <c r="HU10" s="232"/>
      <c r="HV10" s="232"/>
      <c r="HW10" s="232"/>
      <c r="HX10" s="232"/>
      <c r="HY10" s="232"/>
      <c r="HZ10" s="232"/>
      <c r="IA10" s="232"/>
      <c r="IB10" s="232"/>
      <c r="IC10" s="232"/>
      <c r="ID10" s="232"/>
      <c r="IE10" s="232"/>
      <c r="IF10" s="232"/>
      <c r="IG10" s="232"/>
      <c r="IH10" s="232"/>
      <c r="II10" s="232"/>
      <c r="IJ10" s="232"/>
      <c r="IK10" s="232"/>
      <c r="IL10" s="232"/>
      <c r="IM10" s="232"/>
      <c r="IN10" s="232"/>
      <c r="IO10" s="232"/>
      <c r="IP10" s="232"/>
      <c r="IQ10" s="232"/>
      <c r="IR10" s="232"/>
      <c r="IS10" s="232"/>
      <c r="IT10" s="232"/>
      <c r="IU10" s="232"/>
      <c r="IV10" s="232"/>
    </row>
    <row r="11" spans="1:256" s="233" customFormat="1" ht="8.1" customHeight="1" x14ac:dyDescent="0.2">
      <c r="A11" s="275"/>
      <c r="B11" s="276"/>
      <c r="C11" s="276"/>
      <c r="D11" s="276"/>
      <c r="E11" s="276"/>
      <c r="F11" s="276"/>
      <c r="G11" s="271"/>
      <c r="H11" s="271"/>
      <c r="I11" s="271"/>
      <c r="J11" s="271"/>
      <c r="K11" s="271"/>
      <c r="L11" s="277"/>
      <c r="M11" s="277"/>
      <c r="N11" s="278"/>
      <c r="O11" s="231"/>
      <c r="P11" s="237"/>
      <c r="Q11" s="237"/>
      <c r="R11" s="237"/>
      <c r="S11" s="237"/>
      <c r="T11" s="231"/>
      <c r="U11" s="231"/>
      <c r="V11" s="231"/>
      <c r="W11" s="231"/>
      <c r="X11" s="231"/>
      <c r="Y11" s="231"/>
      <c r="Z11" s="231"/>
      <c r="AA11" s="232"/>
      <c r="AB11" s="232"/>
      <c r="AC11" s="232"/>
      <c r="AD11" s="232"/>
      <c r="AE11" s="232"/>
      <c r="AF11" s="232"/>
      <c r="AG11" s="232"/>
      <c r="AH11" s="232"/>
      <c r="AI11" s="232"/>
      <c r="AJ11" s="232"/>
      <c r="AK11" s="232"/>
      <c r="AL11" s="232"/>
      <c r="AM11" s="232"/>
      <c r="AN11" s="232"/>
      <c r="AO11" s="232"/>
      <c r="AP11" s="232"/>
      <c r="AQ11" s="232"/>
      <c r="AR11" s="232"/>
      <c r="AS11" s="232"/>
      <c r="AT11" s="232"/>
      <c r="AU11" s="232"/>
      <c r="AV11" s="232"/>
      <c r="AW11" s="232"/>
      <c r="AX11" s="232"/>
      <c r="AY11" s="232"/>
      <c r="AZ11" s="232"/>
      <c r="BA11" s="232"/>
      <c r="BB11" s="232"/>
      <c r="BC11" s="232"/>
      <c r="BD11" s="232"/>
      <c r="BE11" s="232"/>
      <c r="BF11" s="232"/>
      <c r="BG11" s="232"/>
      <c r="BH11" s="232"/>
      <c r="BI11" s="232"/>
      <c r="BJ11" s="232"/>
      <c r="BK11" s="232"/>
      <c r="BL11" s="232"/>
      <c r="BM11" s="232"/>
      <c r="BN11" s="232"/>
      <c r="BO11" s="232"/>
      <c r="BP11" s="232"/>
      <c r="BQ11" s="232"/>
      <c r="BR11" s="232"/>
      <c r="BS11" s="232"/>
      <c r="BT11" s="232"/>
      <c r="BU11" s="232"/>
      <c r="BV11" s="232"/>
      <c r="BW11" s="232"/>
      <c r="BX11" s="232"/>
      <c r="BY11" s="232"/>
      <c r="BZ11" s="232"/>
      <c r="CA11" s="232"/>
      <c r="CB11" s="232"/>
      <c r="CC11" s="232"/>
      <c r="CD11" s="232"/>
      <c r="CE11" s="232"/>
      <c r="CF11" s="232"/>
      <c r="CG11" s="232"/>
      <c r="CH11" s="232"/>
      <c r="CI11" s="232"/>
      <c r="CJ11" s="232"/>
      <c r="CK11" s="232"/>
      <c r="CL11" s="232"/>
      <c r="CM11" s="232"/>
      <c r="CN11" s="232"/>
      <c r="CO11" s="232"/>
      <c r="CP11" s="232"/>
      <c r="CQ11" s="232"/>
      <c r="CR11" s="232"/>
      <c r="CS11" s="232"/>
      <c r="CT11" s="232"/>
      <c r="CU11" s="232"/>
      <c r="CV11" s="232"/>
      <c r="CW11" s="232"/>
      <c r="CX11" s="232"/>
      <c r="CY11" s="232"/>
      <c r="CZ11" s="232"/>
      <c r="DA11" s="232"/>
      <c r="DB11" s="232"/>
      <c r="DC11" s="232"/>
      <c r="DD11" s="232"/>
      <c r="DE11" s="232"/>
      <c r="DF11" s="232"/>
      <c r="DG11" s="232"/>
      <c r="DH11" s="232"/>
      <c r="DI11" s="232"/>
      <c r="DJ11" s="232"/>
      <c r="DK11" s="232"/>
      <c r="DL11" s="232"/>
      <c r="DM11" s="232"/>
      <c r="DN11" s="232"/>
      <c r="DO11" s="232"/>
      <c r="DP11" s="232"/>
      <c r="DQ11" s="232"/>
      <c r="DR11" s="232"/>
      <c r="DS11" s="232"/>
      <c r="DT11" s="232"/>
      <c r="DU11" s="232"/>
      <c r="DV11" s="232"/>
      <c r="DW11" s="232"/>
      <c r="DX11" s="232"/>
      <c r="DY11" s="232"/>
      <c r="DZ11" s="232"/>
      <c r="EA11" s="232"/>
      <c r="EB11" s="232"/>
      <c r="EC11" s="232"/>
      <c r="ED11" s="232"/>
      <c r="EE11" s="232"/>
      <c r="EF11" s="232"/>
      <c r="EG11" s="232"/>
      <c r="EH11" s="232"/>
      <c r="EI11" s="232"/>
      <c r="EJ11" s="232"/>
      <c r="EK11" s="232"/>
      <c r="EL11" s="232"/>
      <c r="EM11" s="232"/>
      <c r="EN11" s="232"/>
      <c r="EO11" s="232"/>
      <c r="EP11" s="232"/>
      <c r="EQ11" s="232"/>
      <c r="ER11" s="232"/>
      <c r="ES11" s="232"/>
      <c r="ET11" s="232"/>
      <c r="EU11" s="232"/>
      <c r="EV11" s="232"/>
      <c r="EW11" s="232"/>
      <c r="EX11" s="232"/>
      <c r="EY11" s="232"/>
      <c r="EZ11" s="232"/>
      <c r="FA11" s="232"/>
      <c r="FB11" s="232"/>
      <c r="FC11" s="232"/>
      <c r="FD11" s="232"/>
      <c r="FE11" s="232"/>
      <c r="FF11" s="232"/>
      <c r="FG11" s="232"/>
      <c r="FH11" s="232"/>
      <c r="FI11" s="232"/>
      <c r="FJ11" s="232"/>
      <c r="FK11" s="232"/>
      <c r="FL11" s="232"/>
      <c r="FM11" s="232"/>
      <c r="FN11" s="232"/>
      <c r="FO11" s="232"/>
      <c r="FP11" s="232"/>
      <c r="FQ11" s="232"/>
      <c r="FR11" s="232"/>
      <c r="FS11" s="232"/>
      <c r="FT11" s="232"/>
      <c r="FU11" s="232"/>
      <c r="FV11" s="232"/>
      <c r="FW11" s="232"/>
      <c r="FX11" s="232"/>
      <c r="FY11" s="232"/>
      <c r="FZ11" s="232"/>
      <c r="GA11" s="232"/>
      <c r="GB11" s="232"/>
      <c r="GC11" s="232"/>
      <c r="GD11" s="232"/>
      <c r="GE11" s="232"/>
      <c r="GF11" s="232"/>
      <c r="GG11" s="232"/>
      <c r="GH11" s="232"/>
      <c r="GI11" s="232"/>
      <c r="GJ11" s="232"/>
      <c r="GK11" s="232"/>
      <c r="GL11" s="232"/>
      <c r="GM11" s="232"/>
      <c r="GN11" s="232"/>
      <c r="GO11" s="232"/>
      <c r="GP11" s="232"/>
      <c r="GQ11" s="232"/>
      <c r="GR11" s="232"/>
      <c r="GS11" s="232"/>
      <c r="GT11" s="232"/>
      <c r="GU11" s="232"/>
      <c r="GV11" s="232"/>
      <c r="GW11" s="232"/>
      <c r="GX11" s="232"/>
      <c r="GY11" s="232"/>
      <c r="GZ11" s="232"/>
      <c r="HA11" s="232"/>
      <c r="HB11" s="232"/>
      <c r="HC11" s="232"/>
      <c r="HD11" s="232"/>
      <c r="HE11" s="232"/>
      <c r="HF11" s="232"/>
      <c r="HG11" s="232"/>
      <c r="HH11" s="232"/>
      <c r="HI11" s="232"/>
      <c r="HJ11" s="232"/>
      <c r="HK11" s="232"/>
      <c r="HL11" s="232"/>
      <c r="HM11" s="232"/>
      <c r="HN11" s="232"/>
      <c r="HO11" s="232"/>
      <c r="HP11" s="232"/>
      <c r="HQ11" s="232"/>
      <c r="HR11" s="232"/>
      <c r="HS11" s="232"/>
      <c r="HT11" s="232"/>
      <c r="HU11" s="232"/>
      <c r="HV11" s="232"/>
      <c r="HW11" s="232"/>
      <c r="HX11" s="232"/>
      <c r="HY11" s="232"/>
      <c r="HZ11" s="232"/>
      <c r="IA11" s="232"/>
      <c r="IB11" s="232"/>
      <c r="IC11" s="232"/>
      <c r="ID11" s="232"/>
      <c r="IE11" s="232"/>
      <c r="IF11" s="232"/>
      <c r="IG11" s="232"/>
      <c r="IH11" s="232"/>
      <c r="II11" s="232"/>
      <c r="IJ11" s="232"/>
      <c r="IK11" s="232"/>
      <c r="IL11" s="232"/>
      <c r="IM11" s="232"/>
      <c r="IN11" s="232"/>
      <c r="IO11" s="232"/>
      <c r="IP11" s="232"/>
      <c r="IQ11" s="232"/>
      <c r="IR11" s="232"/>
      <c r="IS11" s="232"/>
      <c r="IT11" s="232"/>
      <c r="IU11" s="232"/>
      <c r="IV11" s="232"/>
    </row>
    <row r="12" spans="1:256" s="233" customFormat="1" ht="20.100000000000001" customHeight="1" thickBot="1" x14ac:dyDescent="0.3">
      <c r="A12" s="279">
        <v>42734</v>
      </c>
      <c r="B12" s="280" t="s">
        <v>31</v>
      </c>
      <c r="C12" s="281">
        <v>153.33000000000001</v>
      </c>
      <c r="D12" s="281"/>
      <c r="E12" s="281"/>
      <c r="F12" s="281">
        <v>153.33000000000001</v>
      </c>
      <c r="G12" s="282">
        <v>112</v>
      </c>
      <c r="H12" s="282">
        <v>4207</v>
      </c>
      <c r="I12" s="282"/>
      <c r="J12" s="283" t="s">
        <v>45</v>
      </c>
      <c r="K12" s="283" t="s">
        <v>119</v>
      </c>
      <c r="L12" s="283" t="s">
        <v>120</v>
      </c>
      <c r="M12" s="284" t="s">
        <v>121</v>
      </c>
      <c r="N12" s="284" t="s">
        <v>119</v>
      </c>
      <c r="O12" s="285"/>
      <c r="P12" s="286" t="b">
        <f t="shared" ref="P12" si="0">OR(G12&lt;100,LEN(G12)=2)</f>
        <v>0</v>
      </c>
      <c r="Q12" s="286" t="b">
        <f t="shared" ref="Q12" si="1">OR(H12&lt;1000,LEN(H12)=3)</f>
        <v>0</v>
      </c>
      <c r="R12" s="286" t="b">
        <f t="shared" ref="R12" si="2">IF(I12&lt;1000,TRUE)</f>
        <v>1</v>
      </c>
      <c r="S12" s="287"/>
      <c r="T12" s="231"/>
      <c r="U12" s="231"/>
      <c r="V12" s="231"/>
      <c r="W12" s="231"/>
      <c r="X12" s="231"/>
      <c r="Y12" s="231"/>
      <c r="Z12" s="231"/>
      <c r="AA12" s="232"/>
      <c r="AB12" s="232"/>
      <c r="AC12" s="232"/>
      <c r="AD12" s="232"/>
      <c r="AE12" s="232"/>
      <c r="AF12" s="232"/>
      <c r="AG12" s="232"/>
      <c r="AH12" s="232"/>
      <c r="AI12" s="232"/>
      <c r="AJ12" s="232"/>
      <c r="AK12" s="232"/>
      <c r="AL12" s="232"/>
      <c r="AM12" s="232"/>
      <c r="AN12" s="232"/>
      <c r="AO12" s="232"/>
      <c r="AP12" s="232"/>
      <c r="AQ12" s="232"/>
      <c r="AR12" s="232"/>
      <c r="AS12" s="232"/>
      <c r="AT12" s="232"/>
      <c r="AU12" s="232"/>
      <c r="AV12" s="232"/>
      <c r="AW12" s="232"/>
      <c r="AX12" s="232"/>
      <c r="AY12" s="232"/>
      <c r="AZ12" s="232"/>
      <c r="BA12" s="232"/>
      <c r="BB12" s="232"/>
      <c r="BC12" s="232"/>
      <c r="BD12" s="232"/>
      <c r="BE12" s="232"/>
      <c r="BF12" s="232"/>
      <c r="BG12" s="232"/>
      <c r="BH12" s="232"/>
      <c r="BI12" s="232"/>
      <c r="BJ12" s="232"/>
      <c r="BK12" s="232"/>
      <c r="BL12" s="232"/>
      <c r="BM12" s="232"/>
      <c r="BN12" s="232"/>
      <c r="BO12" s="232"/>
      <c r="BP12" s="232"/>
      <c r="BQ12" s="232"/>
      <c r="BR12" s="232"/>
      <c r="BS12" s="232"/>
      <c r="BT12" s="232"/>
      <c r="BU12" s="232"/>
      <c r="BV12" s="232"/>
      <c r="BW12" s="232"/>
      <c r="BX12" s="232"/>
      <c r="BY12" s="232"/>
      <c r="BZ12" s="232"/>
      <c r="CA12" s="232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  <c r="CU12" s="232"/>
      <c r="CV12" s="232"/>
      <c r="CW12" s="232"/>
      <c r="CX12" s="232"/>
      <c r="CY12" s="232"/>
      <c r="CZ12" s="232"/>
      <c r="DA12" s="232"/>
      <c r="DB12" s="232"/>
      <c r="DC12" s="232"/>
      <c r="DD12" s="232"/>
      <c r="DE12" s="232"/>
      <c r="DF12" s="232"/>
      <c r="DG12" s="232"/>
      <c r="DH12" s="232"/>
      <c r="DI12" s="232"/>
      <c r="DJ12" s="232"/>
      <c r="DK12" s="232"/>
      <c r="DL12" s="232"/>
      <c r="DM12" s="232"/>
      <c r="DN12" s="232"/>
      <c r="DO12" s="232"/>
      <c r="DP12" s="232"/>
      <c r="DQ12" s="232"/>
      <c r="DR12" s="232"/>
      <c r="DS12" s="232"/>
      <c r="DT12" s="232"/>
      <c r="DU12" s="232"/>
      <c r="DV12" s="232"/>
      <c r="DW12" s="232"/>
      <c r="DX12" s="232"/>
      <c r="DY12" s="232"/>
      <c r="DZ12" s="232"/>
      <c r="EA12" s="232"/>
      <c r="EB12" s="232"/>
      <c r="EC12" s="232"/>
      <c r="ED12" s="232"/>
      <c r="EE12" s="232"/>
      <c r="EF12" s="232"/>
      <c r="EG12" s="232"/>
      <c r="EH12" s="232"/>
      <c r="EI12" s="232"/>
      <c r="EJ12" s="232"/>
      <c r="EK12" s="232"/>
      <c r="EL12" s="232"/>
      <c r="EM12" s="232"/>
      <c r="EN12" s="232"/>
      <c r="EO12" s="232"/>
      <c r="EP12" s="232"/>
      <c r="EQ12" s="232"/>
      <c r="ER12" s="232"/>
      <c r="ES12" s="232"/>
      <c r="ET12" s="232"/>
      <c r="EU12" s="232"/>
      <c r="EV12" s="232"/>
      <c r="EW12" s="232"/>
      <c r="EX12" s="232"/>
      <c r="EY12" s="232"/>
      <c r="EZ12" s="232"/>
      <c r="FA12" s="232"/>
      <c r="FB12" s="232"/>
      <c r="FC12" s="232"/>
      <c r="FD12" s="232"/>
      <c r="FE12" s="232"/>
      <c r="FF12" s="232"/>
      <c r="FG12" s="232"/>
      <c r="FH12" s="232"/>
      <c r="FI12" s="232"/>
      <c r="FJ12" s="232"/>
      <c r="FK12" s="232"/>
      <c r="FL12" s="232"/>
      <c r="FM12" s="232"/>
      <c r="FN12" s="232"/>
      <c r="FO12" s="232"/>
      <c r="FP12" s="232"/>
      <c r="FQ12" s="232"/>
      <c r="FR12" s="232"/>
      <c r="FS12" s="232"/>
      <c r="FT12" s="232"/>
      <c r="FU12" s="232"/>
      <c r="FV12" s="232"/>
      <c r="FW12" s="232"/>
      <c r="FX12" s="232"/>
      <c r="FY12" s="232"/>
      <c r="FZ12" s="232"/>
      <c r="GA12" s="232"/>
      <c r="GB12" s="232"/>
      <c r="GC12" s="232"/>
      <c r="GD12" s="232"/>
      <c r="GE12" s="232"/>
      <c r="GF12" s="232"/>
      <c r="GG12" s="232"/>
      <c r="GH12" s="232"/>
      <c r="GI12" s="232"/>
      <c r="GJ12" s="232"/>
      <c r="GK12" s="232"/>
      <c r="GL12" s="232"/>
      <c r="GM12" s="232"/>
      <c r="GN12" s="232"/>
      <c r="GO12" s="232"/>
      <c r="GP12" s="232"/>
      <c r="GQ12" s="232"/>
      <c r="GR12" s="232"/>
      <c r="GS12" s="232"/>
      <c r="GT12" s="232"/>
      <c r="GU12" s="232"/>
      <c r="GV12" s="232"/>
      <c r="GW12" s="232"/>
      <c r="GX12" s="232"/>
      <c r="GY12" s="232"/>
      <c r="GZ12" s="232"/>
      <c r="HA12" s="232"/>
      <c r="HB12" s="232"/>
      <c r="HC12" s="232"/>
      <c r="HD12" s="232"/>
      <c r="HE12" s="232"/>
      <c r="HF12" s="232"/>
      <c r="HG12" s="232"/>
      <c r="HH12" s="232"/>
      <c r="HI12" s="232"/>
      <c r="HJ12" s="232"/>
      <c r="HK12" s="232"/>
      <c r="HL12" s="232"/>
      <c r="HM12" s="232"/>
      <c r="HN12" s="232"/>
      <c r="HO12" s="232"/>
      <c r="HP12" s="232"/>
      <c r="HQ12" s="232"/>
      <c r="HR12" s="232"/>
      <c r="HS12" s="232"/>
      <c r="HT12" s="232"/>
      <c r="HU12" s="232"/>
      <c r="HV12" s="232"/>
      <c r="HW12" s="232"/>
      <c r="HX12" s="232"/>
      <c r="HY12" s="232"/>
      <c r="HZ12" s="232"/>
      <c r="IA12" s="232"/>
      <c r="IB12" s="232"/>
      <c r="IC12" s="232"/>
      <c r="ID12" s="232"/>
      <c r="IE12" s="232"/>
      <c r="IF12" s="232"/>
      <c r="IG12" s="232"/>
      <c r="IH12" s="232"/>
      <c r="II12" s="232"/>
      <c r="IJ12" s="232"/>
      <c r="IK12" s="232"/>
      <c r="IL12" s="232"/>
      <c r="IM12" s="232"/>
      <c r="IN12" s="232"/>
      <c r="IO12" s="232"/>
      <c r="IP12" s="232"/>
      <c r="IQ12" s="232"/>
      <c r="IR12" s="232"/>
      <c r="IS12" s="232"/>
      <c r="IT12" s="232"/>
      <c r="IU12" s="232"/>
      <c r="IV12" s="232"/>
    </row>
    <row r="13" spans="1:256" s="233" customFormat="1" ht="20.100000000000001" customHeight="1" thickBot="1" x14ac:dyDescent="0.25">
      <c r="A13" s="288" t="s">
        <v>40</v>
      </c>
      <c r="B13" s="289"/>
      <c r="C13" s="290">
        <f>SUM(C12:C12)</f>
        <v>153.33000000000001</v>
      </c>
      <c r="D13" s="291">
        <f>SUM(D12:D12)</f>
        <v>0</v>
      </c>
      <c r="E13" s="290"/>
      <c r="F13" s="290">
        <f>SUM(F12:F12)</f>
        <v>153.33000000000001</v>
      </c>
      <c r="G13" s="292"/>
      <c r="H13" s="292"/>
      <c r="I13" s="292"/>
      <c r="J13" s="293"/>
      <c r="K13" s="293"/>
      <c r="L13" s="294"/>
      <c r="M13" s="294"/>
      <c r="N13" s="295"/>
      <c r="O13" s="229"/>
      <c r="P13" s="237"/>
      <c r="Q13" s="237"/>
      <c r="R13" s="237"/>
      <c r="S13" s="237"/>
      <c r="T13" s="231"/>
      <c r="U13" s="231"/>
      <c r="V13" s="231"/>
      <c r="W13" s="231"/>
      <c r="X13" s="231"/>
      <c r="Y13" s="231"/>
      <c r="Z13" s="231"/>
      <c r="AA13" s="232"/>
      <c r="AB13" s="232"/>
      <c r="AC13" s="232"/>
      <c r="AD13" s="232"/>
      <c r="AE13" s="232"/>
      <c r="AF13" s="232"/>
      <c r="AG13" s="232"/>
      <c r="AH13" s="232"/>
      <c r="AI13" s="232"/>
      <c r="AJ13" s="232"/>
      <c r="AK13" s="232"/>
      <c r="AL13" s="232"/>
      <c r="AM13" s="232"/>
      <c r="AN13" s="232"/>
      <c r="AO13" s="232"/>
      <c r="AP13" s="232"/>
      <c r="AQ13" s="232"/>
      <c r="AR13" s="232"/>
      <c r="AS13" s="232"/>
      <c r="AT13" s="232"/>
      <c r="AU13" s="232"/>
      <c r="AV13" s="232"/>
      <c r="AW13" s="232"/>
      <c r="AX13" s="232"/>
      <c r="AY13" s="232"/>
      <c r="AZ13" s="232"/>
      <c r="BA13" s="232"/>
      <c r="BB13" s="232"/>
      <c r="BC13" s="232"/>
      <c r="BD13" s="232"/>
      <c r="BE13" s="232"/>
      <c r="BF13" s="232"/>
      <c r="BG13" s="232"/>
      <c r="BH13" s="232"/>
      <c r="BI13" s="232"/>
      <c r="BJ13" s="232"/>
      <c r="BK13" s="232"/>
      <c r="BL13" s="232"/>
      <c r="BM13" s="232"/>
      <c r="BN13" s="232"/>
      <c r="BO13" s="232"/>
      <c r="BP13" s="232"/>
      <c r="BQ13" s="232"/>
      <c r="BR13" s="232"/>
      <c r="BS13" s="232"/>
      <c r="BT13" s="232"/>
      <c r="BU13" s="232"/>
      <c r="BV13" s="232"/>
      <c r="BW13" s="232"/>
      <c r="BX13" s="232"/>
      <c r="BY13" s="232"/>
      <c r="BZ13" s="232"/>
      <c r="CA13" s="232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  <c r="CU13" s="232"/>
      <c r="CV13" s="232"/>
      <c r="CW13" s="232"/>
      <c r="CX13" s="232"/>
      <c r="CY13" s="232"/>
      <c r="CZ13" s="232"/>
      <c r="DA13" s="232"/>
      <c r="DB13" s="232"/>
      <c r="DC13" s="232"/>
      <c r="DD13" s="232"/>
      <c r="DE13" s="232"/>
      <c r="DF13" s="232"/>
      <c r="DG13" s="232"/>
      <c r="DH13" s="232"/>
      <c r="DI13" s="232"/>
      <c r="DJ13" s="232"/>
      <c r="DK13" s="232"/>
      <c r="DL13" s="232"/>
      <c r="DM13" s="232"/>
      <c r="DN13" s="232"/>
      <c r="DO13" s="232"/>
      <c r="DP13" s="232"/>
      <c r="DQ13" s="232"/>
      <c r="DR13" s="232"/>
      <c r="DS13" s="232"/>
      <c r="DT13" s="232"/>
      <c r="DU13" s="232"/>
      <c r="DV13" s="232"/>
      <c r="DW13" s="232"/>
      <c r="DX13" s="232"/>
      <c r="DY13" s="232"/>
      <c r="DZ13" s="232"/>
      <c r="EA13" s="232"/>
      <c r="EB13" s="232"/>
      <c r="EC13" s="232"/>
      <c r="ED13" s="232"/>
      <c r="EE13" s="232"/>
      <c r="EF13" s="232"/>
      <c r="EG13" s="232"/>
      <c r="EH13" s="232"/>
      <c r="EI13" s="232"/>
      <c r="EJ13" s="232"/>
      <c r="EK13" s="232"/>
      <c r="EL13" s="232"/>
      <c r="EM13" s="232"/>
      <c r="EN13" s="232"/>
      <c r="EO13" s="232"/>
      <c r="EP13" s="232"/>
      <c r="EQ13" s="232"/>
      <c r="ER13" s="232"/>
      <c r="ES13" s="232"/>
      <c r="ET13" s="232"/>
      <c r="EU13" s="232"/>
      <c r="EV13" s="232"/>
      <c r="EW13" s="232"/>
      <c r="EX13" s="232"/>
      <c r="EY13" s="232"/>
      <c r="EZ13" s="232"/>
      <c r="FA13" s="232"/>
      <c r="FB13" s="232"/>
      <c r="FC13" s="232"/>
      <c r="FD13" s="232"/>
      <c r="FE13" s="232"/>
      <c r="FF13" s="232"/>
      <c r="FG13" s="232"/>
      <c r="FH13" s="232"/>
      <c r="FI13" s="232"/>
      <c r="FJ13" s="232"/>
      <c r="FK13" s="232"/>
      <c r="FL13" s="232"/>
      <c r="FM13" s="232"/>
      <c r="FN13" s="232"/>
      <c r="FO13" s="232"/>
      <c r="FP13" s="232"/>
      <c r="FQ13" s="232"/>
      <c r="FR13" s="232"/>
      <c r="FS13" s="232"/>
      <c r="FT13" s="232"/>
      <c r="FU13" s="232"/>
      <c r="FV13" s="232"/>
      <c r="FW13" s="232"/>
      <c r="FX13" s="232"/>
      <c r="FY13" s="232"/>
      <c r="FZ13" s="232"/>
      <c r="GA13" s="232"/>
      <c r="GB13" s="232"/>
      <c r="GC13" s="232"/>
      <c r="GD13" s="232"/>
      <c r="GE13" s="232"/>
      <c r="GF13" s="232"/>
      <c r="GG13" s="232"/>
      <c r="GH13" s="232"/>
      <c r="GI13" s="232"/>
      <c r="GJ13" s="232"/>
      <c r="GK13" s="232"/>
      <c r="GL13" s="232"/>
      <c r="GM13" s="232"/>
      <c r="GN13" s="232"/>
      <c r="GO13" s="232"/>
      <c r="GP13" s="232"/>
      <c r="GQ13" s="232"/>
      <c r="GR13" s="232"/>
      <c r="GS13" s="232"/>
      <c r="GT13" s="232"/>
      <c r="GU13" s="232"/>
      <c r="GV13" s="232"/>
      <c r="GW13" s="232"/>
      <c r="GX13" s="232"/>
      <c r="GY13" s="232"/>
      <c r="GZ13" s="232"/>
      <c r="HA13" s="232"/>
      <c r="HB13" s="232"/>
      <c r="HC13" s="232"/>
      <c r="HD13" s="232"/>
      <c r="HE13" s="232"/>
      <c r="HF13" s="232"/>
      <c r="HG13" s="232"/>
      <c r="HH13" s="232"/>
      <c r="HI13" s="232"/>
      <c r="HJ13" s="232"/>
      <c r="HK13" s="232"/>
      <c r="HL13" s="232"/>
      <c r="HM13" s="232"/>
      <c r="HN13" s="232"/>
      <c r="HO13" s="232"/>
      <c r="HP13" s="232"/>
      <c r="HQ13" s="232"/>
      <c r="HR13" s="232"/>
      <c r="HS13" s="232"/>
      <c r="HT13" s="232"/>
      <c r="HU13" s="232"/>
      <c r="HV13" s="232"/>
      <c r="HW13" s="232"/>
      <c r="HX13" s="232"/>
      <c r="HY13" s="232"/>
      <c r="HZ13" s="232"/>
      <c r="IA13" s="232"/>
      <c r="IB13" s="232"/>
      <c r="IC13" s="232"/>
      <c r="ID13" s="232"/>
      <c r="IE13" s="232"/>
      <c r="IF13" s="232"/>
      <c r="IG13" s="232"/>
      <c r="IH13" s="232"/>
      <c r="II13" s="232"/>
      <c r="IJ13" s="232"/>
      <c r="IK13" s="232"/>
      <c r="IL13" s="232"/>
      <c r="IM13" s="232"/>
      <c r="IN13" s="232"/>
      <c r="IO13" s="232"/>
      <c r="IP13" s="232"/>
      <c r="IQ13" s="232"/>
      <c r="IR13" s="232"/>
      <c r="IS13" s="232"/>
      <c r="IT13" s="232"/>
      <c r="IU13" s="232"/>
      <c r="IV13" s="232"/>
    </row>
    <row r="14" spans="1:256" s="233" customFormat="1" ht="14.1" customHeight="1" x14ac:dyDescent="0.2">
      <c r="A14" s="226"/>
      <c r="B14" s="296"/>
      <c r="C14" s="29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31"/>
      <c r="P14" s="237"/>
      <c r="Q14" s="237"/>
      <c r="R14" s="237"/>
      <c r="S14" s="237"/>
      <c r="T14" s="231"/>
      <c r="U14" s="231"/>
      <c r="V14" s="231"/>
      <c r="W14" s="231"/>
      <c r="X14" s="231"/>
      <c r="Y14" s="231"/>
      <c r="Z14" s="231"/>
      <c r="AA14" s="232"/>
      <c r="AB14" s="232"/>
      <c r="AC14" s="232"/>
      <c r="AD14" s="232"/>
      <c r="AE14" s="232"/>
      <c r="AF14" s="232"/>
      <c r="AG14" s="232"/>
      <c r="AH14" s="232"/>
      <c r="AI14" s="232"/>
      <c r="AJ14" s="232"/>
      <c r="AK14" s="232"/>
      <c r="AL14" s="232"/>
      <c r="AM14" s="232"/>
      <c r="AN14" s="232"/>
      <c r="AO14" s="232"/>
      <c r="AP14" s="232"/>
      <c r="AQ14" s="232"/>
      <c r="AR14" s="232"/>
      <c r="AS14" s="232"/>
      <c r="AT14" s="232"/>
      <c r="AU14" s="232"/>
      <c r="AV14" s="232"/>
      <c r="AW14" s="232"/>
      <c r="AX14" s="232"/>
      <c r="AY14" s="232"/>
      <c r="AZ14" s="232"/>
      <c r="BA14" s="232"/>
      <c r="BB14" s="232"/>
      <c r="BC14" s="232"/>
      <c r="BD14" s="232"/>
      <c r="BE14" s="232"/>
      <c r="BF14" s="232"/>
      <c r="BG14" s="232"/>
      <c r="BH14" s="232"/>
      <c r="BI14" s="232"/>
      <c r="BJ14" s="232"/>
      <c r="BK14" s="232"/>
      <c r="BL14" s="232"/>
      <c r="BM14" s="232"/>
      <c r="BN14" s="232"/>
      <c r="BO14" s="232"/>
      <c r="BP14" s="232"/>
      <c r="BQ14" s="232"/>
      <c r="BR14" s="232"/>
      <c r="BS14" s="232"/>
      <c r="BT14" s="232"/>
      <c r="BU14" s="232"/>
      <c r="BV14" s="232"/>
      <c r="BW14" s="232"/>
      <c r="BX14" s="232"/>
      <c r="BY14" s="232"/>
      <c r="BZ14" s="232"/>
      <c r="CA14" s="232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  <c r="CU14" s="232"/>
      <c r="CV14" s="232"/>
      <c r="CW14" s="232"/>
      <c r="CX14" s="232"/>
      <c r="CY14" s="232"/>
      <c r="CZ14" s="232"/>
      <c r="DA14" s="232"/>
      <c r="DB14" s="232"/>
      <c r="DC14" s="232"/>
      <c r="DD14" s="232"/>
      <c r="DE14" s="232"/>
      <c r="DF14" s="232"/>
      <c r="DG14" s="232"/>
      <c r="DH14" s="232"/>
      <c r="DI14" s="232"/>
      <c r="DJ14" s="232"/>
      <c r="DK14" s="232"/>
      <c r="DL14" s="232"/>
      <c r="DM14" s="232"/>
      <c r="DN14" s="232"/>
      <c r="DO14" s="232"/>
      <c r="DP14" s="232"/>
      <c r="DQ14" s="232"/>
      <c r="DR14" s="232"/>
      <c r="DS14" s="232"/>
      <c r="DT14" s="232"/>
      <c r="DU14" s="232"/>
      <c r="DV14" s="232"/>
      <c r="DW14" s="232"/>
      <c r="DX14" s="232"/>
      <c r="DY14" s="232"/>
      <c r="DZ14" s="232"/>
      <c r="EA14" s="232"/>
      <c r="EB14" s="232"/>
      <c r="EC14" s="232"/>
      <c r="ED14" s="232"/>
      <c r="EE14" s="232"/>
      <c r="EF14" s="232"/>
      <c r="EG14" s="232"/>
      <c r="EH14" s="232"/>
      <c r="EI14" s="232"/>
      <c r="EJ14" s="232"/>
      <c r="EK14" s="232"/>
      <c r="EL14" s="232"/>
      <c r="EM14" s="232"/>
      <c r="EN14" s="232"/>
      <c r="EO14" s="232"/>
      <c r="EP14" s="232"/>
      <c r="EQ14" s="232"/>
      <c r="ER14" s="232"/>
      <c r="ES14" s="232"/>
      <c r="ET14" s="232"/>
      <c r="EU14" s="232"/>
      <c r="EV14" s="232"/>
      <c r="EW14" s="232"/>
      <c r="EX14" s="232"/>
      <c r="EY14" s="232"/>
      <c r="EZ14" s="232"/>
      <c r="FA14" s="232"/>
      <c r="FB14" s="232"/>
      <c r="FC14" s="232"/>
      <c r="FD14" s="232"/>
      <c r="FE14" s="232"/>
      <c r="FF14" s="232"/>
      <c r="FG14" s="232"/>
      <c r="FH14" s="232"/>
      <c r="FI14" s="232"/>
      <c r="FJ14" s="232"/>
      <c r="FK14" s="232"/>
      <c r="FL14" s="232"/>
      <c r="FM14" s="232"/>
      <c r="FN14" s="232"/>
      <c r="FO14" s="232"/>
      <c r="FP14" s="232"/>
      <c r="FQ14" s="232"/>
      <c r="FR14" s="232"/>
      <c r="FS14" s="232"/>
      <c r="FT14" s="232"/>
      <c r="FU14" s="232"/>
      <c r="FV14" s="232"/>
      <c r="FW14" s="232"/>
      <c r="FX14" s="232"/>
      <c r="FY14" s="232"/>
      <c r="FZ14" s="232"/>
      <c r="GA14" s="232"/>
      <c r="GB14" s="232"/>
      <c r="GC14" s="232"/>
      <c r="GD14" s="232"/>
      <c r="GE14" s="232"/>
      <c r="GF14" s="232"/>
      <c r="GG14" s="232"/>
      <c r="GH14" s="232"/>
      <c r="GI14" s="232"/>
      <c r="GJ14" s="232"/>
      <c r="GK14" s="232"/>
      <c r="GL14" s="232"/>
      <c r="GM14" s="232"/>
      <c r="GN14" s="232"/>
      <c r="GO14" s="232"/>
      <c r="GP14" s="232"/>
      <c r="GQ14" s="232"/>
      <c r="GR14" s="232"/>
      <c r="GS14" s="232"/>
      <c r="GT14" s="232"/>
      <c r="GU14" s="232"/>
      <c r="GV14" s="232"/>
      <c r="GW14" s="232"/>
      <c r="GX14" s="232"/>
      <c r="GY14" s="232"/>
      <c r="GZ14" s="232"/>
      <c r="HA14" s="232"/>
      <c r="HB14" s="232"/>
      <c r="HC14" s="232"/>
      <c r="HD14" s="232"/>
      <c r="HE14" s="232"/>
      <c r="HF14" s="232"/>
      <c r="HG14" s="232"/>
      <c r="HH14" s="232"/>
      <c r="HI14" s="232"/>
      <c r="HJ14" s="232"/>
      <c r="HK14" s="232"/>
      <c r="HL14" s="232"/>
      <c r="HM14" s="232"/>
      <c r="HN14" s="232"/>
      <c r="HO14" s="232"/>
      <c r="HP14" s="232"/>
      <c r="HQ14" s="232"/>
      <c r="HR14" s="232"/>
      <c r="HS14" s="232"/>
      <c r="HT14" s="232"/>
      <c r="HU14" s="232"/>
      <c r="HV14" s="232"/>
      <c r="HW14" s="232"/>
      <c r="HX14" s="232"/>
      <c r="HY14" s="232"/>
      <c r="HZ14" s="232"/>
      <c r="IA14" s="232"/>
      <c r="IB14" s="232"/>
      <c r="IC14" s="232"/>
      <c r="ID14" s="232"/>
      <c r="IE14" s="232"/>
      <c r="IF14" s="232"/>
      <c r="IG14" s="232"/>
      <c r="IH14" s="232"/>
      <c r="II14" s="232"/>
      <c r="IJ14" s="232"/>
      <c r="IK14" s="232"/>
      <c r="IL14" s="232"/>
      <c r="IM14" s="232"/>
      <c r="IN14" s="232"/>
      <c r="IO14" s="232"/>
      <c r="IP14" s="232"/>
      <c r="IQ14" s="232"/>
      <c r="IR14" s="232"/>
      <c r="IS14" s="232"/>
      <c r="IT14" s="232"/>
      <c r="IU14" s="232"/>
      <c r="IV14" s="232"/>
    </row>
    <row r="15" spans="1:256" s="233" customFormat="1" ht="13.7" customHeight="1" x14ac:dyDescent="0.2">
      <c r="A15" s="297"/>
      <c r="B15" s="253" t="s">
        <v>41</v>
      </c>
      <c r="C15" s="255"/>
      <c r="D15" s="285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7"/>
      <c r="Q15" s="237"/>
      <c r="R15" s="237"/>
      <c r="S15" s="237"/>
      <c r="T15" s="231"/>
      <c r="U15" s="231"/>
      <c r="V15" s="231"/>
      <c r="W15" s="231"/>
      <c r="X15" s="231"/>
      <c r="Y15" s="231"/>
      <c r="Z15" s="231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Y15" s="232"/>
      <c r="CZ15" s="232"/>
      <c r="DA15" s="232"/>
      <c r="DB15" s="232"/>
      <c r="DC15" s="232"/>
      <c r="DD15" s="232"/>
      <c r="DE15" s="232"/>
      <c r="DF15" s="232"/>
      <c r="DG15" s="232"/>
      <c r="DH15" s="232"/>
      <c r="DI15" s="232"/>
      <c r="DJ15" s="232"/>
      <c r="DK15" s="232"/>
      <c r="DL15" s="232"/>
      <c r="DM15" s="232"/>
      <c r="DN15" s="232"/>
      <c r="DO15" s="232"/>
      <c r="DP15" s="232"/>
      <c r="DQ15" s="232"/>
      <c r="DR15" s="232"/>
      <c r="DS15" s="232"/>
      <c r="DT15" s="232"/>
      <c r="DU15" s="232"/>
      <c r="DV15" s="232"/>
      <c r="DW15" s="232"/>
      <c r="DX15" s="232"/>
      <c r="DY15" s="232"/>
      <c r="DZ15" s="232"/>
      <c r="EA15" s="232"/>
      <c r="EB15" s="232"/>
      <c r="EC15" s="232"/>
      <c r="ED15" s="232"/>
      <c r="EE15" s="232"/>
      <c r="EF15" s="232"/>
      <c r="EG15" s="232"/>
      <c r="EH15" s="232"/>
      <c r="EI15" s="232"/>
      <c r="EJ15" s="232"/>
      <c r="EK15" s="232"/>
      <c r="EL15" s="232"/>
      <c r="EM15" s="232"/>
      <c r="EN15" s="232"/>
      <c r="EO15" s="232"/>
      <c r="EP15" s="232"/>
      <c r="EQ15" s="232"/>
      <c r="ER15" s="232"/>
      <c r="ES15" s="232"/>
      <c r="ET15" s="232"/>
      <c r="EU15" s="232"/>
      <c r="EV15" s="232"/>
      <c r="EW15" s="232"/>
      <c r="EX15" s="232"/>
      <c r="EY15" s="232"/>
      <c r="EZ15" s="232"/>
      <c r="FA15" s="232"/>
      <c r="FB15" s="232"/>
      <c r="FC15" s="232"/>
      <c r="FD15" s="232"/>
      <c r="FE15" s="232"/>
      <c r="FF15" s="232"/>
      <c r="FG15" s="232"/>
      <c r="FH15" s="232"/>
      <c r="FI15" s="232"/>
      <c r="FJ15" s="232"/>
      <c r="FK15" s="232"/>
      <c r="FL15" s="232"/>
      <c r="FM15" s="232"/>
      <c r="FN15" s="232"/>
      <c r="FO15" s="232"/>
      <c r="FP15" s="232"/>
      <c r="FQ15" s="232"/>
      <c r="FR15" s="232"/>
      <c r="FS15" s="232"/>
      <c r="FT15" s="232"/>
      <c r="FU15" s="232"/>
      <c r="FV15" s="232"/>
      <c r="FW15" s="232"/>
      <c r="FX15" s="232"/>
      <c r="FY15" s="232"/>
      <c r="FZ15" s="232"/>
      <c r="GA15" s="232"/>
      <c r="GB15" s="232"/>
      <c r="GC15" s="232"/>
      <c r="GD15" s="232"/>
      <c r="GE15" s="232"/>
      <c r="GF15" s="232"/>
      <c r="GG15" s="232"/>
      <c r="GH15" s="232"/>
      <c r="GI15" s="232"/>
      <c r="GJ15" s="232"/>
      <c r="GK15" s="232"/>
      <c r="GL15" s="232"/>
      <c r="GM15" s="232"/>
      <c r="GN15" s="232"/>
      <c r="GO15" s="232"/>
      <c r="GP15" s="232"/>
      <c r="GQ15" s="232"/>
      <c r="GR15" s="232"/>
      <c r="GS15" s="232"/>
      <c r="GT15" s="232"/>
      <c r="GU15" s="232"/>
      <c r="GV15" s="232"/>
      <c r="GW15" s="232"/>
      <c r="GX15" s="232"/>
      <c r="GY15" s="232"/>
      <c r="GZ15" s="232"/>
      <c r="HA15" s="232"/>
      <c r="HB15" s="232"/>
      <c r="HC15" s="232"/>
      <c r="HD15" s="232"/>
      <c r="HE15" s="232"/>
      <c r="HF15" s="232"/>
      <c r="HG15" s="232"/>
      <c r="HH15" s="232"/>
      <c r="HI15" s="232"/>
      <c r="HJ15" s="232"/>
      <c r="HK15" s="232"/>
      <c r="HL15" s="232"/>
      <c r="HM15" s="232"/>
      <c r="HN15" s="232"/>
      <c r="HO15" s="232"/>
      <c r="HP15" s="232"/>
      <c r="HQ15" s="232"/>
      <c r="HR15" s="232"/>
      <c r="HS15" s="232"/>
      <c r="HT15" s="232"/>
      <c r="HU15" s="232"/>
      <c r="HV15" s="232"/>
      <c r="HW15" s="232"/>
      <c r="HX15" s="232"/>
      <c r="HY15" s="232"/>
      <c r="HZ15" s="232"/>
      <c r="IA15" s="232"/>
      <c r="IB15" s="232"/>
      <c r="IC15" s="232"/>
      <c r="ID15" s="232"/>
      <c r="IE15" s="232"/>
      <c r="IF15" s="232"/>
      <c r="IG15" s="232"/>
      <c r="IH15" s="232"/>
      <c r="II15" s="232"/>
      <c r="IJ15" s="232"/>
      <c r="IK15" s="232"/>
      <c r="IL15" s="232"/>
      <c r="IM15" s="232"/>
      <c r="IN15" s="232"/>
      <c r="IO15" s="232"/>
      <c r="IP15" s="232"/>
      <c r="IQ15" s="232"/>
      <c r="IR15" s="232"/>
      <c r="IS15" s="232"/>
      <c r="IT15" s="232"/>
      <c r="IU15" s="232"/>
      <c r="IV15" s="232"/>
    </row>
    <row r="16" spans="1:256" s="233" customFormat="1" ht="13.7" customHeight="1" x14ac:dyDescent="0.2">
      <c r="A16" s="297"/>
      <c r="B16" s="298" t="s">
        <v>42</v>
      </c>
      <c r="C16" s="299" t="s">
        <v>43</v>
      </c>
      <c r="D16" s="285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7"/>
      <c r="Q16" s="237"/>
      <c r="R16" s="237"/>
      <c r="S16" s="237"/>
      <c r="T16" s="231"/>
      <c r="U16" s="231"/>
      <c r="V16" s="231"/>
      <c r="W16" s="231"/>
      <c r="X16" s="231"/>
      <c r="Y16" s="231"/>
      <c r="Z16" s="231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Y16" s="232"/>
      <c r="CZ16" s="232"/>
      <c r="DA16" s="232"/>
      <c r="DB16" s="232"/>
      <c r="DC16" s="232"/>
      <c r="DD16" s="232"/>
      <c r="DE16" s="232"/>
      <c r="DF16" s="232"/>
      <c r="DG16" s="232"/>
      <c r="DH16" s="232"/>
      <c r="DI16" s="232"/>
      <c r="DJ16" s="232"/>
      <c r="DK16" s="232"/>
      <c r="DL16" s="232"/>
      <c r="DM16" s="232"/>
      <c r="DN16" s="232"/>
      <c r="DO16" s="232"/>
      <c r="DP16" s="232"/>
      <c r="DQ16" s="232"/>
      <c r="DR16" s="232"/>
      <c r="DS16" s="232"/>
      <c r="DT16" s="232"/>
      <c r="DU16" s="232"/>
      <c r="DV16" s="232"/>
      <c r="DW16" s="232"/>
      <c r="DX16" s="232"/>
      <c r="DY16" s="232"/>
      <c r="DZ16" s="232"/>
      <c r="EA16" s="232"/>
      <c r="EB16" s="232"/>
      <c r="EC16" s="232"/>
      <c r="ED16" s="232"/>
      <c r="EE16" s="232"/>
      <c r="EF16" s="232"/>
      <c r="EG16" s="232"/>
      <c r="EH16" s="232"/>
      <c r="EI16" s="232"/>
      <c r="EJ16" s="232"/>
      <c r="EK16" s="232"/>
      <c r="EL16" s="232"/>
      <c r="EM16" s="232"/>
      <c r="EN16" s="232"/>
      <c r="EO16" s="232"/>
      <c r="EP16" s="232"/>
      <c r="EQ16" s="232"/>
      <c r="ER16" s="232"/>
      <c r="ES16" s="232"/>
      <c r="ET16" s="232"/>
      <c r="EU16" s="232"/>
      <c r="EV16" s="232"/>
      <c r="EW16" s="232"/>
      <c r="EX16" s="232"/>
      <c r="EY16" s="232"/>
      <c r="EZ16" s="232"/>
      <c r="FA16" s="232"/>
      <c r="FB16" s="232"/>
      <c r="FC16" s="232"/>
      <c r="FD16" s="232"/>
      <c r="FE16" s="232"/>
      <c r="FF16" s="232"/>
      <c r="FG16" s="232"/>
      <c r="FH16" s="232"/>
      <c r="FI16" s="232"/>
      <c r="FJ16" s="232"/>
      <c r="FK16" s="232"/>
      <c r="FL16" s="232"/>
      <c r="FM16" s="232"/>
      <c r="FN16" s="232"/>
      <c r="FO16" s="232"/>
      <c r="FP16" s="232"/>
      <c r="FQ16" s="232"/>
      <c r="FR16" s="232"/>
      <c r="FS16" s="232"/>
      <c r="FT16" s="232"/>
      <c r="FU16" s="232"/>
      <c r="FV16" s="232"/>
      <c r="FW16" s="232"/>
      <c r="FX16" s="232"/>
      <c r="FY16" s="232"/>
      <c r="FZ16" s="232"/>
      <c r="GA16" s="232"/>
      <c r="GB16" s="232"/>
      <c r="GC16" s="232"/>
      <c r="GD16" s="232"/>
      <c r="GE16" s="232"/>
      <c r="GF16" s="232"/>
      <c r="GG16" s="232"/>
      <c r="GH16" s="232"/>
      <c r="GI16" s="232"/>
      <c r="GJ16" s="232"/>
      <c r="GK16" s="232"/>
      <c r="GL16" s="232"/>
      <c r="GM16" s="232"/>
      <c r="GN16" s="232"/>
      <c r="GO16" s="232"/>
      <c r="GP16" s="232"/>
      <c r="GQ16" s="232"/>
      <c r="GR16" s="232"/>
      <c r="GS16" s="232"/>
      <c r="GT16" s="232"/>
      <c r="GU16" s="232"/>
      <c r="GV16" s="232"/>
      <c r="GW16" s="232"/>
      <c r="GX16" s="232"/>
      <c r="GY16" s="232"/>
      <c r="GZ16" s="232"/>
      <c r="HA16" s="232"/>
      <c r="HB16" s="232"/>
      <c r="HC16" s="232"/>
      <c r="HD16" s="232"/>
      <c r="HE16" s="232"/>
      <c r="HF16" s="232"/>
      <c r="HG16" s="232"/>
      <c r="HH16" s="232"/>
      <c r="HI16" s="232"/>
      <c r="HJ16" s="232"/>
      <c r="HK16" s="232"/>
      <c r="HL16" s="232"/>
      <c r="HM16" s="232"/>
      <c r="HN16" s="232"/>
      <c r="HO16" s="232"/>
      <c r="HP16" s="232"/>
      <c r="HQ16" s="232"/>
      <c r="HR16" s="232"/>
      <c r="HS16" s="232"/>
      <c r="HT16" s="232"/>
      <c r="HU16" s="232"/>
      <c r="HV16" s="232"/>
      <c r="HW16" s="232"/>
      <c r="HX16" s="232"/>
      <c r="HY16" s="232"/>
      <c r="HZ16" s="232"/>
      <c r="IA16" s="232"/>
      <c r="IB16" s="232"/>
      <c r="IC16" s="232"/>
      <c r="ID16" s="232"/>
      <c r="IE16" s="232"/>
      <c r="IF16" s="232"/>
      <c r="IG16" s="232"/>
      <c r="IH16" s="232"/>
      <c r="II16" s="232"/>
      <c r="IJ16" s="232"/>
      <c r="IK16" s="232"/>
      <c r="IL16" s="232"/>
      <c r="IM16" s="232"/>
      <c r="IN16" s="232"/>
      <c r="IO16" s="232"/>
      <c r="IP16" s="232"/>
      <c r="IQ16" s="232"/>
      <c r="IR16" s="232"/>
      <c r="IS16" s="232"/>
      <c r="IT16" s="232"/>
      <c r="IU16" s="232"/>
      <c r="IV16" s="232"/>
    </row>
    <row r="17" spans="1:256" s="233" customFormat="1" ht="13.7" customHeight="1" x14ac:dyDescent="0.2">
      <c r="A17" s="297"/>
      <c r="B17" s="298" t="s">
        <v>31</v>
      </c>
      <c r="C17" s="299" t="s">
        <v>44</v>
      </c>
      <c r="D17" s="285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7"/>
      <c r="Q17" s="237"/>
      <c r="R17" s="237"/>
      <c r="S17" s="237"/>
      <c r="T17" s="231"/>
      <c r="U17" s="231"/>
      <c r="V17" s="231"/>
      <c r="W17" s="231"/>
      <c r="X17" s="231"/>
      <c r="Y17" s="231"/>
      <c r="Z17" s="231"/>
      <c r="AA17" s="232"/>
      <c r="AB17" s="232"/>
      <c r="AC17" s="232"/>
      <c r="AD17" s="232"/>
      <c r="AE17" s="232"/>
      <c r="AF17" s="232"/>
      <c r="AG17" s="232"/>
      <c r="AH17" s="232"/>
      <c r="AI17" s="232"/>
      <c r="AJ17" s="232"/>
      <c r="AK17" s="232"/>
      <c r="AL17" s="232"/>
      <c r="AM17" s="232"/>
      <c r="AN17" s="232"/>
      <c r="AO17" s="232"/>
      <c r="AP17" s="232"/>
      <c r="AQ17" s="232"/>
      <c r="AR17" s="232"/>
      <c r="AS17" s="232"/>
      <c r="AT17" s="232"/>
      <c r="AU17" s="232"/>
      <c r="AV17" s="232"/>
      <c r="AW17" s="232"/>
      <c r="AX17" s="232"/>
      <c r="AY17" s="232"/>
      <c r="AZ17" s="232"/>
      <c r="BA17" s="232"/>
      <c r="BB17" s="232"/>
      <c r="BC17" s="232"/>
      <c r="BD17" s="232"/>
      <c r="BE17" s="232"/>
      <c r="BF17" s="232"/>
      <c r="BG17" s="232"/>
      <c r="BH17" s="232"/>
      <c r="BI17" s="232"/>
      <c r="BJ17" s="232"/>
      <c r="BK17" s="232"/>
      <c r="BL17" s="232"/>
      <c r="BM17" s="232"/>
      <c r="BN17" s="232"/>
      <c r="BO17" s="232"/>
      <c r="BP17" s="232"/>
      <c r="BQ17" s="232"/>
      <c r="BR17" s="232"/>
      <c r="BS17" s="232"/>
      <c r="BT17" s="232"/>
      <c r="BU17" s="232"/>
      <c r="BV17" s="232"/>
      <c r="BW17" s="232"/>
      <c r="BX17" s="232"/>
      <c r="BY17" s="232"/>
      <c r="BZ17" s="232"/>
      <c r="CA17" s="232"/>
      <c r="CB17" s="232"/>
      <c r="CC17" s="232"/>
      <c r="CD17" s="232"/>
      <c r="CE17" s="232"/>
      <c r="CF17" s="232"/>
      <c r="CG17" s="232"/>
      <c r="CH17" s="232"/>
      <c r="CI17" s="232"/>
      <c r="CJ17" s="232"/>
      <c r="CK17" s="232"/>
      <c r="CL17" s="232"/>
      <c r="CM17" s="232"/>
      <c r="CN17" s="232"/>
      <c r="CO17" s="232"/>
      <c r="CP17" s="232"/>
      <c r="CQ17" s="232"/>
      <c r="CR17" s="232"/>
      <c r="CS17" s="232"/>
      <c r="CT17" s="232"/>
      <c r="CU17" s="232"/>
      <c r="CV17" s="232"/>
      <c r="CW17" s="232"/>
      <c r="CX17" s="232"/>
      <c r="CY17" s="232"/>
      <c r="CZ17" s="232"/>
      <c r="DA17" s="232"/>
      <c r="DB17" s="232"/>
      <c r="DC17" s="232"/>
      <c r="DD17" s="232"/>
      <c r="DE17" s="232"/>
      <c r="DF17" s="232"/>
      <c r="DG17" s="232"/>
      <c r="DH17" s="232"/>
      <c r="DI17" s="232"/>
      <c r="DJ17" s="232"/>
      <c r="DK17" s="232"/>
      <c r="DL17" s="232"/>
      <c r="DM17" s="232"/>
      <c r="DN17" s="232"/>
      <c r="DO17" s="232"/>
      <c r="DP17" s="232"/>
      <c r="DQ17" s="232"/>
      <c r="DR17" s="232"/>
      <c r="DS17" s="232"/>
      <c r="DT17" s="232"/>
      <c r="DU17" s="232"/>
      <c r="DV17" s="232"/>
      <c r="DW17" s="232"/>
      <c r="DX17" s="232"/>
      <c r="DY17" s="232"/>
      <c r="DZ17" s="232"/>
      <c r="EA17" s="232"/>
      <c r="EB17" s="232"/>
      <c r="EC17" s="232"/>
      <c r="ED17" s="232"/>
      <c r="EE17" s="232"/>
      <c r="EF17" s="232"/>
      <c r="EG17" s="232"/>
      <c r="EH17" s="232"/>
      <c r="EI17" s="232"/>
      <c r="EJ17" s="232"/>
      <c r="EK17" s="232"/>
      <c r="EL17" s="232"/>
      <c r="EM17" s="232"/>
      <c r="EN17" s="232"/>
      <c r="EO17" s="232"/>
      <c r="EP17" s="232"/>
      <c r="EQ17" s="232"/>
      <c r="ER17" s="232"/>
      <c r="ES17" s="232"/>
      <c r="ET17" s="232"/>
      <c r="EU17" s="232"/>
      <c r="EV17" s="232"/>
      <c r="EW17" s="232"/>
      <c r="EX17" s="232"/>
      <c r="EY17" s="232"/>
      <c r="EZ17" s="232"/>
      <c r="FA17" s="232"/>
      <c r="FB17" s="232"/>
      <c r="FC17" s="232"/>
      <c r="FD17" s="232"/>
      <c r="FE17" s="232"/>
      <c r="FF17" s="232"/>
      <c r="FG17" s="232"/>
      <c r="FH17" s="232"/>
      <c r="FI17" s="232"/>
      <c r="FJ17" s="232"/>
      <c r="FK17" s="232"/>
      <c r="FL17" s="232"/>
      <c r="FM17" s="232"/>
      <c r="FN17" s="232"/>
      <c r="FO17" s="232"/>
      <c r="FP17" s="232"/>
      <c r="FQ17" s="232"/>
      <c r="FR17" s="232"/>
      <c r="FS17" s="232"/>
      <c r="FT17" s="232"/>
      <c r="FU17" s="232"/>
      <c r="FV17" s="232"/>
      <c r="FW17" s="232"/>
      <c r="FX17" s="232"/>
      <c r="FY17" s="232"/>
      <c r="FZ17" s="232"/>
      <c r="GA17" s="232"/>
      <c r="GB17" s="232"/>
      <c r="GC17" s="232"/>
      <c r="GD17" s="232"/>
      <c r="GE17" s="232"/>
      <c r="GF17" s="232"/>
      <c r="GG17" s="232"/>
      <c r="GH17" s="232"/>
      <c r="GI17" s="232"/>
      <c r="GJ17" s="232"/>
      <c r="GK17" s="232"/>
      <c r="GL17" s="232"/>
      <c r="GM17" s="232"/>
      <c r="GN17" s="232"/>
      <c r="GO17" s="232"/>
      <c r="GP17" s="232"/>
      <c r="GQ17" s="232"/>
      <c r="GR17" s="232"/>
      <c r="GS17" s="232"/>
      <c r="GT17" s="232"/>
      <c r="GU17" s="232"/>
      <c r="GV17" s="232"/>
      <c r="GW17" s="232"/>
      <c r="GX17" s="232"/>
      <c r="GY17" s="232"/>
      <c r="GZ17" s="232"/>
      <c r="HA17" s="232"/>
      <c r="HB17" s="232"/>
      <c r="HC17" s="232"/>
      <c r="HD17" s="232"/>
      <c r="HE17" s="232"/>
      <c r="HF17" s="232"/>
      <c r="HG17" s="232"/>
      <c r="HH17" s="232"/>
      <c r="HI17" s="232"/>
      <c r="HJ17" s="232"/>
      <c r="HK17" s="232"/>
      <c r="HL17" s="232"/>
      <c r="HM17" s="232"/>
      <c r="HN17" s="232"/>
      <c r="HO17" s="232"/>
      <c r="HP17" s="232"/>
      <c r="HQ17" s="232"/>
      <c r="HR17" s="232"/>
      <c r="HS17" s="232"/>
      <c r="HT17" s="232"/>
      <c r="HU17" s="232"/>
      <c r="HV17" s="232"/>
      <c r="HW17" s="232"/>
      <c r="HX17" s="232"/>
      <c r="HY17" s="232"/>
      <c r="HZ17" s="232"/>
      <c r="IA17" s="232"/>
      <c r="IB17" s="232"/>
      <c r="IC17" s="232"/>
      <c r="ID17" s="232"/>
      <c r="IE17" s="232"/>
      <c r="IF17" s="232"/>
      <c r="IG17" s="232"/>
      <c r="IH17" s="232"/>
      <c r="II17" s="232"/>
      <c r="IJ17" s="232"/>
      <c r="IK17" s="232"/>
      <c r="IL17" s="232"/>
      <c r="IM17" s="232"/>
      <c r="IN17" s="232"/>
      <c r="IO17" s="232"/>
      <c r="IP17" s="232"/>
      <c r="IQ17" s="232"/>
      <c r="IR17" s="232"/>
      <c r="IS17" s="232"/>
      <c r="IT17" s="232"/>
      <c r="IU17" s="232"/>
      <c r="IV17" s="232"/>
    </row>
    <row r="18" spans="1:256" s="233" customFormat="1" ht="13.7" customHeight="1" x14ac:dyDescent="0.2">
      <c r="A18" s="297"/>
      <c r="B18" s="298" t="s">
        <v>45</v>
      </c>
      <c r="C18" s="299" t="s">
        <v>46</v>
      </c>
      <c r="D18" s="285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7"/>
      <c r="Q18" s="237"/>
      <c r="R18" s="237"/>
      <c r="S18" s="237"/>
      <c r="T18" s="231"/>
      <c r="U18" s="231"/>
      <c r="V18" s="231"/>
      <c r="W18" s="231"/>
      <c r="X18" s="231"/>
      <c r="Y18" s="231"/>
      <c r="Z18" s="231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2"/>
      <c r="AS18" s="232"/>
      <c r="AT18" s="232"/>
      <c r="AU18" s="232"/>
      <c r="AV18" s="232"/>
      <c r="AW18" s="232"/>
      <c r="AX18" s="232"/>
      <c r="AY18" s="232"/>
      <c r="AZ18" s="232"/>
      <c r="BA18" s="232"/>
      <c r="BB18" s="232"/>
      <c r="BC18" s="232"/>
      <c r="BD18" s="232"/>
      <c r="BE18" s="232"/>
      <c r="BF18" s="232"/>
      <c r="BG18" s="232"/>
      <c r="BH18" s="232"/>
      <c r="BI18" s="232"/>
      <c r="BJ18" s="232"/>
      <c r="BK18" s="232"/>
      <c r="BL18" s="232"/>
      <c r="BM18" s="232"/>
      <c r="BN18" s="232"/>
      <c r="BO18" s="232"/>
      <c r="BP18" s="232"/>
      <c r="BQ18" s="232"/>
      <c r="BR18" s="232"/>
      <c r="BS18" s="232"/>
      <c r="BT18" s="232"/>
      <c r="BU18" s="232"/>
      <c r="BV18" s="232"/>
      <c r="BW18" s="232"/>
      <c r="BX18" s="232"/>
      <c r="BY18" s="232"/>
      <c r="BZ18" s="232"/>
      <c r="CA18" s="232"/>
      <c r="CB18" s="232"/>
      <c r="CC18" s="232"/>
      <c r="CD18" s="232"/>
      <c r="CE18" s="232"/>
      <c r="CF18" s="232"/>
      <c r="CG18" s="232"/>
      <c r="CH18" s="232"/>
      <c r="CI18" s="232"/>
      <c r="CJ18" s="232"/>
      <c r="CK18" s="232"/>
      <c r="CL18" s="232"/>
      <c r="CM18" s="232"/>
      <c r="CN18" s="232"/>
      <c r="CO18" s="232"/>
      <c r="CP18" s="232"/>
      <c r="CQ18" s="232"/>
      <c r="CR18" s="232"/>
      <c r="CS18" s="232"/>
      <c r="CT18" s="232"/>
      <c r="CU18" s="232"/>
      <c r="CV18" s="232"/>
      <c r="CW18" s="232"/>
      <c r="CX18" s="232"/>
      <c r="CY18" s="232"/>
      <c r="CZ18" s="232"/>
      <c r="DA18" s="232"/>
      <c r="DB18" s="232"/>
      <c r="DC18" s="232"/>
      <c r="DD18" s="232"/>
      <c r="DE18" s="232"/>
      <c r="DF18" s="232"/>
      <c r="DG18" s="232"/>
      <c r="DH18" s="232"/>
      <c r="DI18" s="232"/>
      <c r="DJ18" s="232"/>
      <c r="DK18" s="232"/>
      <c r="DL18" s="232"/>
      <c r="DM18" s="232"/>
      <c r="DN18" s="232"/>
      <c r="DO18" s="232"/>
      <c r="DP18" s="232"/>
      <c r="DQ18" s="232"/>
      <c r="DR18" s="232"/>
      <c r="DS18" s="232"/>
      <c r="DT18" s="232"/>
      <c r="DU18" s="232"/>
      <c r="DV18" s="232"/>
      <c r="DW18" s="232"/>
      <c r="DX18" s="232"/>
      <c r="DY18" s="232"/>
      <c r="DZ18" s="232"/>
      <c r="EA18" s="232"/>
      <c r="EB18" s="232"/>
      <c r="EC18" s="232"/>
      <c r="ED18" s="232"/>
      <c r="EE18" s="232"/>
      <c r="EF18" s="232"/>
      <c r="EG18" s="232"/>
      <c r="EH18" s="232"/>
      <c r="EI18" s="232"/>
      <c r="EJ18" s="232"/>
      <c r="EK18" s="232"/>
      <c r="EL18" s="232"/>
      <c r="EM18" s="232"/>
      <c r="EN18" s="232"/>
      <c r="EO18" s="232"/>
      <c r="EP18" s="232"/>
      <c r="EQ18" s="232"/>
      <c r="ER18" s="232"/>
      <c r="ES18" s="232"/>
      <c r="ET18" s="232"/>
      <c r="EU18" s="232"/>
      <c r="EV18" s="232"/>
      <c r="EW18" s="232"/>
      <c r="EX18" s="232"/>
      <c r="EY18" s="232"/>
      <c r="EZ18" s="232"/>
      <c r="FA18" s="232"/>
      <c r="FB18" s="232"/>
      <c r="FC18" s="232"/>
      <c r="FD18" s="232"/>
      <c r="FE18" s="232"/>
      <c r="FF18" s="232"/>
      <c r="FG18" s="232"/>
      <c r="FH18" s="232"/>
      <c r="FI18" s="232"/>
      <c r="FJ18" s="232"/>
      <c r="FK18" s="232"/>
      <c r="FL18" s="232"/>
      <c r="FM18" s="232"/>
      <c r="FN18" s="232"/>
      <c r="FO18" s="232"/>
      <c r="FP18" s="232"/>
      <c r="FQ18" s="232"/>
      <c r="FR18" s="232"/>
      <c r="FS18" s="232"/>
      <c r="FT18" s="232"/>
      <c r="FU18" s="232"/>
      <c r="FV18" s="232"/>
      <c r="FW18" s="232"/>
      <c r="FX18" s="232"/>
      <c r="FY18" s="232"/>
      <c r="FZ18" s="232"/>
      <c r="GA18" s="232"/>
      <c r="GB18" s="232"/>
      <c r="GC18" s="232"/>
      <c r="GD18" s="232"/>
      <c r="GE18" s="232"/>
      <c r="GF18" s="232"/>
      <c r="GG18" s="232"/>
      <c r="GH18" s="232"/>
      <c r="GI18" s="232"/>
      <c r="GJ18" s="232"/>
      <c r="GK18" s="232"/>
      <c r="GL18" s="232"/>
      <c r="GM18" s="232"/>
      <c r="GN18" s="232"/>
      <c r="GO18" s="232"/>
      <c r="GP18" s="232"/>
      <c r="GQ18" s="232"/>
      <c r="GR18" s="232"/>
      <c r="GS18" s="232"/>
      <c r="GT18" s="232"/>
      <c r="GU18" s="232"/>
      <c r="GV18" s="232"/>
      <c r="GW18" s="232"/>
      <c r="GX18" s="232"/>
      <c r="GY18" s="232"/>
      <c r="GZ18" s="232"/>
      <c r="HA18" s="232"/>
      <c r="HB18" s="232"/>
      <c r="HC18" s="232"/>
      <c r="HD18" s="232"/>
      <c r="HE18" s="232"/>
      <c r="HF18" s="232"/>
      <c r="HG18" s="232"/>
      <c r="HH18" s="232"/>
      <c r="HI18" s="232"/>
      <c r="HJ18" s="232"/>
      <c r="HK18" s="232"/>
      <c r="HL18" s="232"/>
      <c r="HM18" s="232"/>
      <c r="HN18" s="232"/>
      <c r="HO18" s="232"/>
      <c r="HP18" s="232"/>
      <c r="HQ18" s="232"/>
      <c r="HR18" s="232"/>
      <c r="HS18" s="232"/>
      <c r="HT18" s="232"/>
      <c r="HU18" s="232"/>
      <c r="HV18" s="232"/>
      <c r="HW18" s="232"/>
      <c r="HX18" s="232"/>
      <c r="HY18" s="232"/>
      <c r="HZ18" s="232"/>
      <c r="IA18" s="232"/>
      <c r="IB18" s="232"/>
      <c r="IC18" s="232"/>
      <c r="ID18" s="232"/>
      <c r="IE18" s="232"/>
      <c r="IF18" s="232"/>
      <c r="IG18" s="232"/>
      <c r="IH18" s="232"/>
      <c r="II18" s="232"/>
      <c r="IJ18" s="232"/>
      <c r="IK18" s="232"/>
      <c r="IL18" s="232"/>
      <c r="IM18" s="232"/>
      <c r="IN18" s="232"/>
      <c r="IO18" s="232"/>
      <c r="IP18" s="232"/>
      <c r="IQ18" s="232"/>
      <c r="IR18" s="232"/>
      <c r="IS18" s="232"/>
      <c r="IT18" s="232"/>
      <c r="IU18" s="232"/>
      <c r="IV18" s="232"/>
    </row>
    <row r="19" spans="1:256" s="233" customFormat="1" ht="13.7" customHeight="1" x14ac:dyDescent="0.2">
      <c r="A19" s="297"/>
      <c r="B19" s="300" t="s">
        <v>36</v>
      </c>
      <c r="C19" s="301" t="s">
        <v>47</v>
      </c>
      <c r="D19" s="285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302"/>
      <c r="Q19" s="302"/>
      <c r="R19" s="302"/>
      <c r="S19" s="302"/>
      <c r="T19" s="231"/>
      <c r="U19" s="231"/>
      <c r="V19" s="231"/>
      <c r="W19" s="231"/>
      <c r="X19" s="231"/>
      <c r="Y19" s="231"/>
      <c r="Z19" s="231"/>
      <c r="AA19" s="232"/>
      <c r="AB19" s="232"/>
      <c r="AC19" s="232"/>
      <c r="AD19" s="232"/>
      <c r="AE19" s="232"/>
      <c r="AF19" s="232"/>
      <c r="AG19" s="232"/>
      <c r="AH19" s="232"/>
      <c r="AI19" s="232"/>
      <c r="AJ19" s="232"/>
      <c r="AK19" s="232"/>
      <c r="AL19" s="232"/>
      <c r="AM19" s="232"/>
      <c r="AN19" s="232"/>
      <c r="AO19" s="232"/>
      <c r="AP19" s="232"/>
      <c r="AQ19" s="232"/>
      <c r="AR19" s="232"/>
      <c r="AS19" s="232"/>
      <c r="AT19" s="232"/>
      <c r="AU19" s="232"/>
      <c r="AV19" s="232"/>
      <c r="AW19" s="232"/>
      <c r="AX19" s="232"/>
      <c r="AY19" s="232"/>
      <c r="AZ19" s="232"/>
      <c r="BA19" s="232"/>
      <c r="BB19" s="232"/>
      <c r="BC19" s="232"/>
      <c r="BD19" s="232"/>
      <c r="BE19" s="232"/>
      <c r="BF19" s="232"/>
      <c r="BG19" s="232"/>
      <c r="BH19" s="232"/>
      <c r="BI19" s="232"/>
      <c r="BJ19" s="232"/>
      <c r="BK19" s="232"/>
      <c r="BL19" s="232"/>
      <c r="BM19" s="232"/>
      <c r="BN19" s="232"/>
      <c r="BO19" s="232"/>
      <c r="BP19" s="232"/>
      <c r="BQ19" s="232"/>
      <c r="BR19" s="232"/>
      <c r="BS19" s="232"/>
      <c r="BT19" s="232"/>
      <c r="BU19" s="232"/>
      <c r="BV19" s="232"/>
      <c r="BW19" s="232"/>
      <c r="BX19" s="232"/>
      <c r="BY19" s="232"/>
      <c r="BZ19" s="232"/>
      <c r="CA19" s="232"/>
      <c r="CB19" s="232"/>
      <c r="CC19" s="232"/>
      <c r="CD19" s="232"/>
      <c r="CE19" s="232"/>
      <c r="CF19" s="232"/>
      <c r="CG19" s="232"/>
      <c r="CH19" s="232"/>
      <c r="CI19" s="232"/>
      <c r="CJ19" s="232"/>
      <c r="CK19" s="232"/>
      <c r="CL19" s="232"/>
      <c r="CM19" s="232"/>
      <c r="CN19" s="232"/>
      <c r="CO19" s="232"/>
      <c r="CP19" s="232"/>
      <c r="CQ19" s="232"/>
      <c r="CR19" s="232"/>
      <c r="CS19" s="232"/>
      <c r="CT19" s="232"/>
      <c r="CU19" s="232"/>
      <c r="CV19" s="232"/>
      <c r="CW19" s="232"/>
      <c r="CX19" s="232"/>
      <c r="CY19" s="232"/>
      <c r="CZ19" s="232"/>
      <c r="DA19" s="232"/>
      <c r="DB19" s="232"/>
      <c r="DC19" s="232"/>
      <c r="DD19" s="232"/>
      <c r="DE19" s="232"/>
      <c r="DF19" s="232"/>
      <c r="DG19" s="232"/>
      <c r="DH19" s="232"/>
      <c r="DI19" s="232"/>
      <c r="DJ19" s="232"/>
      <c r="DK19" s="232"/>
      <c r="DL19" s="232"/>
      <c r="DM19" s="232"/>
      <c r="DN19" s="232"/>
      <c r="DO19" s="232"/>
      <c r="DP19" s="232"/>
      <c r="DQ19" s="232"/>
      <c r="DR19" s="232"/>
      <c r="DS19" s="232"/>
      <c r="DT19" s="232"/>
      <c r="DU19" s="232"/>
      <c r="DV19" s="232"/>
      <c r="DW19" s="232"/>
      <c r="DX19" s="232"/>
      <c r="DY19" s="232"/>
      <c r="DZ19" s="232"/>
      <c r="EA19" s="232"/>
      <c r="EB19" s="232"/>
      <c r="EC19" s="232"/>
      <c r="ED19" s="232"/>
      <c r="EE19" s="232"/>
      <c r="EF19" s="232"/>
      <c r="EG19" s="232"/>
      <c r="EH19" s="232"/>
      <c r="EI19" s="232"/>
      <c r="EJ19" s="232"/>
      <c r="EK19" s="232"/>
      <c r="EL19" s="232"/>
      <c r="EM19" s="232"/>
      <c r="EN19" s="232"/>
      <c r="EO19" s="232"/>
      <c r="EP19" s="232"/>
      <c r="EQ19" s="232"/>
      <c r="ER19" s="232"/>
      <c r="ES19" s="232"/>
      <c r="ET19" s="232"/>
      <c r="EU19" s="232"/>
      <c r="EV19" s="232"/>
      <c r="EW19" s="232"/>
      <c r="EX19" s="232"/>
      <c r="EY19" s="232"/>
      <c r="EZ19" s="232"/>
      <c r="FA19" s="232"/>
      <c r="FB19" s="232"/>
      <c r="FC19" s="232"/>
      <c r="FD19" s="232"/>
      <c r="FE19" s="232"/>
      <c r="FF19" s="232"/>
      <c r="FG19" s="232"/>
      <c r="FH19" s="232"/>
      <c r="FI19" s="232"/>
      <c r="FJ19" s="232"/>
      <c r="FK19" s="232"/>
      <c r="FL19" s="232"/>
      <c r="FM19" s="232"/>
      <c r="FN19" s="232"/>
      <c r="FO19" s="232"/>
      <c r="FP19" s="232"/>
      <c r="FQ19" s="232"/>
      <c r="FR19" s="232"/>
      <c r="FS19" s="232"/>
      <c r="FT19" s="232"/>
      <c r="FU19" s="232"/>
      <c r="FV19" s="232"/>
      <c r="FW19" s="232"/>
      <c r="FX19" s="232"/>
      <c r="FY19" s="232"/>
      <c r="FZ19" s="232"/>
      <c r="GA19" s="232"/>
      <c r="GB19" s="232"/>
      <c r="GC19" s="232"/>
      <c r="GD19" s="232"/>
      <c r="GE19" s="232"/>
      <c r="GF19" s="232"/>
      <c r="GG19" s="232"/>
      <c r="GH19" s="232"/>
      <c r="GI19" s="232"/>
      <c r="GJ19" s="232"/>
      <c r="GK19" s="232"/>
      <c r="GL19" s="232"/>
      <c r="GM19" s="232"/>
      <c r="GN19" s="232"/>
      <c r="GO19" s="232"/>
      <c r="GP19" s="232"/>
      <c r="GQ19" s="232"/>
      <c r="GR19" s="232"/>
      <c r="GS19" s="232"/>
      <c r="GT19" s="232"/>
      <c r="GU19" s="232"/>
      <c r="GV19" s="232"/>
      <c r="GW19" s="232"/>
      <c r="GX19" s="232"/>
      <c r="GY19" s="232"/>
      <c r="GZ19" s="232"/>
      <c r="HA19" s="232"/>
      <c r="HB19" s="232"/>
      <c r="HC19" s="232"/>
      <c r="HD19" s="232"/>
      <c r="HE19" s="232"/>
      <c r="HF19" s="232"/>
      <c r="HG19" s="232"/>
      <c r="HH19" s="232"/>
      <c r="HI19" s="232"/>
      <c r="HJ19" s="232"/>
      <c r="HK19" s="232"/>
      <c r="HL19" s="232"/>
      <c r="HM19" s="232"/>
      <c r="HN19" s="232"/>
      <c r="HO19" s="232"/>
      <c r="HP19" s="232"/>
      <c r="HQ19" s="232"/>
      <c r="HR19" s="232"/>
      <c r="HS19" s="232"/>
      <c r="HT19" s="232"/>
      <c r="HU19" s="232"/>
      <c r="HV19" s="232"/>
      <c r="HW19" s="232"/>
      <c r="HX19" s="232"/>
      <c r="HY19" s="232"/>
      <c r="HZ19" s="232"/>
      <c r="IA19" s="232"/>
      <c r="IB19" s="232"/>
      <c r="IC19" s="232"/>
      <c r="ID19" s="232"/>
      <c r="IE19" s="232"/>
      <c r="IF19" s="232"/>
      <c r="IG19" s="232"/>
      <c r="IH19" s="232"/>
      <c r="II19" s="232"/>
      <c r="IJ19" s="232"/>
      <c r="IK19" s="232"/>
      <c r="IL19" s="232"/>
      <c r="IM19" s="232"/>
      <c r="IN19" s="232"/>
      <c r="IO19" s="232"/>
      <c r="IP19" s="232"/>
      <c r="IQ19" s="232"/>
      <c r="IR19" s="232"/>
      <c r="IS19" s="232"/>
      <c r="IT19" s="232"/>
      <c r="IU19" s="232"/>
      <c r="IV19" s="232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C5 E5">
    <cfRule type="expression" dxfId="123" priority="1" stopIfTrue="1">
      <formula>ISBLANK(C5)</formula>
    </cfRule>
  </conditionalFormatting>
  <dataValidations count="1"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scale="40" orientation="landscape" r:id="rId1"/>
  <headerFooter>
    <oddFooter>&amp;L&amp;"Arial,Regular"&amp;10&amp;K000000/Users/josephinehagan/Desktop/Barclaycard Spreadsheet.xlsx		Printed 22/04/2020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6.5703125" style="5" bestFit="1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159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192">
        <v>44176</v>
      </c>
      <c r="F5" s="19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7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7">
        <v>44186</v>
      </c>
      <c r="B12" s="30" t="s">
        <v>31</v>
      </c>
      <c r="C12" s="31">
        <v>334.45</v>
      </c>
      <c r="D12" s="32">
        <v>0</v>
      </c>
      <c r="E12" s="31"/>
      <c r="F12" s="149">
        <f t="shared" ref="F12:F13" si="0">C12-D12</f>
        <v>334.45</v>
      </c>
      <c r="G12" s="55">
        <v>516</v>
      </c>
      <c r="H12" s="55">
        <v>2216</v>
      </c>
      <c r="I12" s="190"/>
      <c r="J12" s="37" t="s">
        <v>90</v>
      </c>
      <c r="K12" s="37" t="s">
        <v>159</v>
      </c>
      <c r="L12" s="45" t="s">
        <v>158</v>
      </c>
      <c r="M12" s="45" t="s">
        <v>157</v>
      </c>
      <c r="N12" s="45" t="s">
        <v>156</v>
      </c>
      <c r="P12" s="5" t="b">
        <f>OR(G12&lt;100,LEN(G12)=2)</f>
        <v>0</v>
      </c>
      <c r="Q12" s="5" t="b">
        <f>OR(H12&lt;1000,LEN(H12)=3)</f>
        <v>0</v>
      </c>
      <c r="R12" s="5" t="b">
        <f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57">
        <v>44186</v>
      </c>
      <c r="B13" s="30" t="s">
        <v>31</v>
      </c>
      <c r="C13" s="31">
        <v>279.99</v>
      </c>
      <c r="D13" s="32">
        <v>0</v>
      </c>
      <c r="E13" s="31"/>
      <c r="F13" s="149">
        <f t="shared" si="0"/>
        <v>279.99</v>
      </c>
      <c r="G13" s="55">
        <v>516</v>
      </c>
      <c r="H13" s="55">
        <v>2216</v>
      </c>
      <c r="I13" s="190"/>
      <c r="J13" s="37" t="s">
        <v>45</v>
      </c>
      <c r="K13" s="37" t="s">
        <v>159</v>
      </c>
      <c r="L13" s="45" t="s">
        <v>158</v>
      </c>
      <c r="M13" s="45" t="s">
        <v>157</v>
      </c>
      <c r="N13" s="45" t="s">
        <v>156</v>
      </c>
      <c r="P13" s="5" t="b">
        <f>OR(G13&lt;100,LEN(G13)=2)</f>
        <v>0</v>
      </c>
      <c r="Q13" s="5" t="b">
        <f>OR(H13&lt;1000,LEN(H13)=3)</f>
        <v>0</v>
      </c>
      <c r="R13" s="5" t="b">
        <f>IF(I13&lt;1000,TRUE)</f>
        <v>1</v>
      </c>
      <c r="S13" s="5" t="e">
        <f>OR(#REF!&lt;100000,LEN(#REF!)=5)</f>
        <v>#REF!</v>
      </c>
    </row>
    <row r="14" spans="1:26" ht="20.100000000000001" customHeight="1" thickBot="1" x14ac:dyDescent="0.25">
      <c r="A14" s="212" t="s">
        <v>40</v>
      </c>
      <c r="B14" s="213"/>
      <c r="C14" s="39">
        <f>SUM(C12:C13)</f>
        <v>614.44000000000005</v>
      </c>
      <c r="D14" s="39">
        <f>SUM(D12:D13)</f>
        <v>0</v>
      </c>
      <c r="E14" s="39"/>
      <c r="F14" s="189">
        <f>C14-D14</f>
        <v>614.44000000000005</v>
      </c>
      <c r="G14" s="56"/>
      <c r="H14" s="56"/>
      <c r="I14" s="56"/>
      <c r="J14" s="40"/>
      <c r="K14" s="40"/>
      <c r="L14" s="46"/>
      <c r="M14" s="53"/>
      <c r="N14" s="47"/>
    </row>
    <row r="16" spans="1:26" x14ac:dyDescent="0.2">
      <c r="B16" s="210" t="s">
        <v>41</v>
      </c>
      <c r="C16" s="211"/>
    </row>
    <row r="17" spans="2:11" x14ac:dyDescent="0.2">
      <c r="B17" s="41" t="s">
        <v>42</v>
      </c>
      <c r="C17" s="42" t="s">
        <v>43</v>
      </c>
    </row>
    <row r="18" spans="2:11" x14ac:dyDescent="0.2">
      <c r="B18" s="41" t="s">
        <v>31</v>
      </c>
      <c r="C18" s="42" t="s">
        <v>44</v>
      </c>
      <c r="I18" s="188"/>
      <c r="K18" s="187"/>
    </row>
    <row r="19" spans="2:11" x14ac:dyDescent="0.2">
      <c r="B19" s="41" t="s">
        <v>45</v>
      </c>
      <c r="C19" s="42" t="s">
        <v>46</v>
      </c>
      <c r="I19" s="188"/>
      <c r="K19" s="187"/>
    </row>
    <row r="20" spans="2:11" x14ac:dyDescent="0.2">
      <c r="B20" s="43" t="s">
        <v>36</v>
      </c>
      <c r="C20" s="44" t="s">
        <v>47</v>
      </c>
      <c r="I20" s="188"/>
      <c r="K20" s="187"/>
    </row>
    <row r="21" spans="2:11" x14ac:dyDescent="0.2">
      <c r="I21" s="188"/>
      <c r="K21" s="187"/>
    </row>
  </sheetData>
  <mergeCells count="6">
    <mergeCell ref="B16:C16"/>
    <mergeCell ref="B1:E1"/>
    <mergeCell ref="B3:E3"/>
    <mergeCell ref="G8:J8"/>
    <mergeCell ref="G9:J9"/>
    <mergeCell ref="A14:B14"/>
  </mergeCells>
  <conditionalFormatting sqref="J12">
    <cfRule type="expression" priority="101" stopIfTrue="1">
      <formula>AND(SUM($P12:$T12)&gt;0,NOT(ISBLANK(J12)))</formula>
    </cfRule>
    <cfRule type="expression" dxfId="51" priority="102" stopIfTrue="1">
      <formula>SUM($P12:$T12)&gt;0</formula>
    </cfRule>
  </conditionalFormatting>
  <conditionalFormatting sqref="C5 B1:E1 B3:E3 C12">
    <cfRule type="expression" dxfId="50" priority="103" stopIfTrue="1">
      <formula>ISBLANK(B1)</formula>
    </cfRule>
  </conditionalFormatting>
  <conditionalFormatting sqref="B12">
    <cfRule type="expression" dxfId="49" priority="105" stopIfTrue="1">
      <formula>AND(NOT(ISBLANK(C12)),ISBLANK(B12))</formula>
    </cfRule>
  </conditionalFormatting>
  <conditionalFormatting sqref="A12">
    <cfRule type="expression" dxfId="48" priority="106" stopIfTrue="1">
      <formula>AND(NOT(ISBLANK(C12)),ISBLANK(A12))</formula>
    </cfRule>
  </conditionalFormatting>
  <conditionalFormatting sqref="C13">
    <cfRule type="expression" dxfId="47" priority="97" stopIfTrue="1">
      <formula>ISBLANK(C13)</formula>
    </cfRule>
  </conditionalFormatting>
  <conditionalFormatting sqref="B13">
    <cfRule type="expression" dxfId="46" priority="98" stopIfTrue="1">
      <formula>AND(NOT(ISBLANK(C13)),ISBLANK(B13))</formula>
    </cfRule>
  </conditionalFormatting>
  <conditionalFormatting sqref="A13">
    <cfRule type="expression" dxfId="45" priority="99" stopIfTrue="1">
      <formula>AND(NOT(ISBLANK(C13)),ISBLANK(A13))</formula>
    </cfRule>
  </conditionalFormatting>
  <conditionalFormatting sqref="E12:E13">
    <cfRule type="expression" dxfId="44" priority="100" stopIfTrue="1">
      <formula>AND(NOT(ISBLANK(C12)),ISBLANK(E12),B12="S")</formula>
    </cfRule>
  </conditionalFormatting>
  <conditionalFormatting sqref="J13">
    <cfRule type="expression" priority="95" stopIfTrue="1">
      <formula>AND(SUM($P13:$T13)&gt;0,NOT(ISBLANK(J13)))</formula>
    </cfRule>
    <cfRule type="expression" dxfId="43" priority="96" stopIfTrue="1">
      <formula>SUM($P13:$T13)&gt;0</formula>
    </cfRule>
  </conditionalFormatting>
  <conditionalFormatting sqref="K12">
    <cfRule type="expression" priority="83" stopIfTrue="1">
      <formula>AND(SUM($P12:$T12)&gt;0,NOT(ISBLANK(K12)))</formula>
    </cfRule>
    <cfRule type="expression" dxfId="42" priority="84" stopIfTrue="1">
      <formula>SUM($P12:$T12)&gt;0</formula>
    </cfRule>
  </conditionalFormatting>
  <conditionalFormatting sqref="N12">
    <cfRule type="expression" dxfId="41" priority="85" stopIfTrue="1">
      <formula>AND(NOT(ISBLANK($C12)),ISBLANK(N12))</formula>
    </cfRule>
  </conditionalFormatting>
  <conditionalFormatting sqref="M12">
    <cfRule type="expression" dxfId="40" priority="82" stopIfTrue="1">
      <formula>AND(NOT(ISBLANK($C12)),ISBLANK(M12))</formula>
    </cfRule>
  </conditionalFormatting>
  <conditionalFormatting sqref="K13">
    <cfRule type="expression" priority="79" stopIfTrue="1">
      <formula>AND(SUM($P13:$T13)&gt;0,NOT(ISBLANK(K13)))</formula>
    </cfRule>
    <cfRule type="expression" dxfId="39" priority="80" stopIfTrue="1">
      <formula>SUM($P13:$T13)&gt;0</formula>
    </cfRule>
  </conditionalFormatting>
  <conditionalFormatting sqref="N13">
    <cfRule type="expression" dxfId="38" priority="81" stopIfTrue="1">
      <formula>AND(NOT(ISBLANK($C13)),ISBLANK(N13))</formula>
    </cfRule>
  </conditionalFormatting>
  <conditionalFormatting sqref="M13">
    <cfRule type="expression" dxfId="37" priority="78" stopIfTrue="1">
      <formula>AND(NOT(ISBLANK($C13)),ISBLANK(M13))</formula>
    </cfRule>
  </conditionalFormatting>
  <conditionalFormatting sqref="L13">
    <cfRule type="expression" dxfId="36" priority="2" stopIfTrue="1">
      <formula>AND(NOT(ISBLANK($C13)),ISBLANK(L13))</formula>
    </cfRule>
  </conditionalFormatting>
  <conditionalFormatting sqref="L12">
    <cfRule type="expression" dxfId="35" priority="1" stopIfTrue="1">
      <formula>AND(NOT(ISBLANK($C12)),ISBLANK(L12))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8"/>
  <sheetViews>
    <sheetView zoomScale="80" zoomScaleNormal="80" workbookViewId="0">
      <selection activeCell="F22" sqref="D22:F22"/>
    </sheetView>
  </sheetViews>
  <sheetFormatPr defaultColWidth="9.140625" defaultRowHeight="12.75" outlineLevelCol="1" x14ac:dyDescent="0.2"/>
  <cols>
    <col min="1" max="1" width="11.85546875" style="136" bestFit="1" customWidth="1"/>
    <col min="2" max="2" width="10.42578125" style="136" customWidth="1"/>
    <col min="3" max="6" width="15.7109375" style="136" customWidth="1"/>
    <col min="7" max="7" width="8.42578125" style="136" customWidth="1"/>
    <col min="8" max="8" width="9" style="136" customWidth="1"/>
    <col min="9" max="9" width="11.7109375" style="136" bestFit="1" customWidth="1"/>
    <col min="10" max="10" width="3" style="136" customWidth="1"/>
    <col min="11" max="11" width="32.140625" style="136" customWidth="1"/>
    <col min="12" max="12" width="47.42578125" style="136" customWidth="1"/>
    <col min="13" max="14" width="27.42578125" style="136" customWidth="1"/>
    <col min="15" max="15" width="9.140625" style="136"/>
    <col min="16" max="18" width="9.140625" style="136" customWidth="1" outlineLevel="1"/>
    <col min="19" max="19" width="10.42578125" style="136" customWidth="1" outlineLevel="1"/>
    <col min="20" max="28" width="9.140625" style="136"/>
  </cols>
  <sheetData>
    <row r="1" spans="1:28" ht="36.75" customHeight="1" x14ac:dyDescent="0.2">
      <c r="A1" s="2" t="s">
        <v>0</v>
      </c>
      <c r="B1" s="207" t="s">
        <v>1</v>
      </c>
      <c r="C1" s="208"/>
      <c r="D1" s="208"/>
      <c r="E1" s="209"/>
      <c r="F1" s="134"/>
      <c r="G1" s="134"/>
      <c r="H1" s="134"/>
      <c r="I1" s="134"/>
      <c r="J1" s="134"/>
      <c r="K1" s="134"/>
      <c r="L1" s="135"/>
      <c r="M1" s="3"/>
      <c r="N1" s="4"/>
    </row>
    <row r="2" spans="1:28" x14ac:dyDescent="0.2">
      <c r="A2" s="137"/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9"/>
    </row>
    <row r="3" spans="1:28" ht="36.75" customHeight="1" x14ac:dyDescent="0.2">
      <c r="A3" s="9" t="s">
        <v>2</v>
      </c>
      <c r="B3" s="207" t="s">
        <v>179</v>
      </c>
      <c r="C3" s="208"/>
      <c r="D3" s="208"/>
      <c r="E3" s="209"/>
      <c r="F3" s="10"/>
      <c r="G3" s="10"/>
      <c r="H3" s="10"/>
      <c r="I3" s="10"/>
      <c r="J3" s="10"/>
      <c r="K3" s="10"/>
      <c r="L3" s="138"/>
      <c r="M3" s="138"/>
      <c r="N3" s="139"/>
    </row>
    <row r="4" spans="1:28" x14ac:dyDescent="0.2">
      <c r="A4" s="137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9"/>
    </row>
    <row r="5" spans="1:28" ht="36" customHeight="1" x14ac:dyDescent="0.2">
      <c r="A5" s="11" t="s">
        <v>3</v>
      </c>
      <c r="B5" s="12" t="s">
        <v>4</v>
      </c>
      <c r="C5" s="94">
        <v>44177</v>
      </c>
      <c r="D5" s="93" t="s">
        <v>5</v>
      </c>
      <c r="E5" s="94">
        <v>44207</v>
      </c>
      <c r="F5" s="13"/>
      <c r="G5" s="14"/>
      <c r="H5" s="15"/>
      <c r="I5" s="15"/>
      <c r="J5" s="15"/>
      <c r="K5" s="15"/>
      <c r="L5" s="138"/>
      <c r="M5" s="138"/>
      <c r="N5" s="139"/>
    </row>
    <row r="6" spans="1:28" x14ac:dyDescent="0.2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9"/>
    </row>
    <row r="7" spans="1:28" x14ac:dyDescent="0.2">
      <c r="A7" s="137"/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9"/>
    </row>
    <row r="8" spans="1:28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81" t="s">
        <v>12</v>
      </c>
      <c r="L8" s="140" t="s">
        <v>13</v>
      </c>
      <c r="M8" s="18" t="s">
        <v>14</v>
      </c>
      <c r="N8" s="18" t="s">
        <v>15</v>
      </c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</row>
    <row r="9" spans="1:28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142" t="s">
        <v>21</v>
      </c>
      <c r="M9" s="52"/>
      <c r="N9" s="54" t="s">
        <v>22</v>
      </c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</row>
    <row r="10" spans="1:28" x14ac:dyDescent="0.2">
      <c r="A10" s="50" t="s">
        <v>23</v>
      </c>
      <c r="B10" s="143" t="s">
        <v>24</v>
      </c>
      <c r="C10" s="143" t="s">
        <v>25</v>
      </c>
      <c r="D10" s="143" t="s">
        <v>25</v>
      </c>
      <c r="E10" s="143" t="s">
        <v>25</v>
      </c>
      <c r="F10" s="143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144"/>
      <c r="M10" s="145"/>
      <c r="N10" s="146"/>
    </row>
    <row r="11" spans="1:28" ht="0.75" customHeight="1" x14ac:dyDescent="0.2">
      <c r="A11" s="147"/>
      <c r="B11" s="143"/>
      <c r="C11" s="143"/>
      <c r="D11" s="143"/>
      <c r="E11" s="143"/>
      <c r="F11" s="143"/>
      <c r="G11" s="26"/>
      <c r="H11" s="26"/>
      <c r="I11" s="26"/>
      <c r="J11" s="26"/>
      <c r="K11" s="26"/>
      <c r="L11" s="144"/>
      <c r="M11" s="145"/>
      <c r="N11" s="145"/>
    </row>
    <row r="12" spans="1:28" ht="21.6" customHeight="1" x14ac:dyDescent="0.2">
      <c r="A12" s="74">
        <v>44179</v>
      </c>
      <c r="B12" s="75" t="s">
        <v>45</v>
      </c>
      <c r="C12" s="76">
        <v>292.8</v>
      </c>
      <c r="D12" s="148">
        <v>48.8</v>
      </c>
      <c r="E12" s="76"/>
      <c r="F12" s="149">
        <v>244</v>
      </c>
      <c r="G12" s="55">
        <v>611</v>
      </c>
      <c r="H12" s="55">
        <v>4014</v>
      </c>
      <c r="I12" s="55">
        <v>61101</v>
      </c>
      <c r="J12" s="150"/>
      <c r="K12" s="151" t="s">
        <v>105</v>
      </c>
      <c r="L12" s="152" t="s">
        <v>106</v>
      </c>
      <c r="M12" s="152" t="s">
        <v>107</v>
      </c>
      <c r="N12" s="152" t="s">
        <v>108</v>
      </c>
    </row>
    <row r="13" spans="1:28" s="153" customFormat="1" ht="21.6" customHeight="1" x14ac:dyDescent="0.2">
      <c r="A13" s="74">
        <v>44179</v>
      </c>
      <c r="B13" s="75" t="s">
        <v>31</v>
      </c>
      <c r="C13" s="76">
        <v>-0.8</v>
      </c>
      <c r="D13" s="148"/>
      <c r="E13" s="76"/>
      <c r="F13" s="149">
        <v>-0.8</v>
      </c>
      <c r="G13" s="55">
        <v>611</v>
      </c>
      <c r="H13" s="55">
        <v>4014</v>
      </c>
      <c r="I13" s="55">
        <v>61101</v>
      </c>
      <c r="J13" s="150"/>
      <c r="K13" s="151" t="s">
        <v>105</v>
      </c>
      <c r="L13" s="152" t="s">
        <v>109</v>
      </c>
      <c r="M13" s="152" t="s">
        <v>107</v>
      </c>
      <c r="N13" s="152" t="s">
        <v>108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</row>
    <row r="14" spans="1:28" ht="21.6" customHeight="1" x14ac:dyDescent="0.2">
      <c r="A14" s="74">
        <v>44180</v>
      </c>
      <c r="B14" s="75" t="s">
        <v>45</v>
      </c>
      <c r="C14" s="76">
        <v>48</v>
      </c>
      <c r="D14" s="148">
        <v>8</v>
      </c>
      <c r="E14" s="76"/>
      <c r="F14" s="149">
        <v>40</v>
      </c>
      <c r="G14" s="55">
        <v>611</v>
      </c>
      <c r="H14" s="55">
        <v>4014</v>
      </c>
      <c r="I14" s="55">
        <v>61101</v>
      </c>
      <c r="J14" s="150"/>
      <c r="K14" s="151" t="s">
        <v>105</v>
      </c>
      <c r="L14" s="152" t="s">
        <v>110</v>
      </c>
      <c r="M14" s="152" t="s">
        <v>107</v>
      </c>
      <c r="N14" s="152" t="s">
        <v>108</v>
      </c>
    </row>
    <row r="15" spans="1:28" ht="21.6" customHeight="1" x14ac:dyDescent="0.2">
      <c r="A15" s="74">
        <v>44201</v>
      </c>
      <c r="B15" s="75" t="s">
        <v>45</v>
      </c>
      <c r="C15" s="76">
        <v>6.99</v>
      </c>
      <c r="D15" s="148">
        <v>1.17</v>
      </c>
      <c r="E15" s="76"/>
      <c r="F15" s="149">
        <v>5.82</v>
      </c>
      <c r="G15" s="55">
        <v>611</v>
      </c>
      <c r="H15" s="55">
        <v>4014</v>
      </c>
      <c r="I15" s="55">
        <v>61101</v>
      </c>
      <c r="J15" s="150"/>
      <c r="K15" s="151" t="s">
        <v>105</v>
      </c>
      <c r="L15" s="152" t="s">
        <v>111</v>
      </c>
      <c r="M15" s="152" t="s">
        <v>34</v>
      </c>
      <c r="N15" s="152" t="s">
        <v>108</v>
      </c>
    </row>
    <row r="16" spans="1:28" ht="21.6" customHeight="1" x14ac:dyDescent="0.2">
      <c r="A16" s="74">
        <v>44201</v>
      </c>
      <c r="B16" s="75" t="s">
        <v>45</v>
      </c>
      <c r="C16" s="76">
        <v>9.23</v>
      </c>
      <c r="D16" s="148">
        <v>1.54</v>
      </c>
      <c r="E16" s="76"/>
      <c r="F16" s="149">
        <v>7.69</v>
      </c>
      <c r="G16" s="154">
        <v>595</v>
      </c>
      <c r="H16" s="154">
        <v>4001</v>
      </c>
      <c r="I16" s="154">
        <v>6116</v>
      </c>
      <c r="J16" s="150"/>
      <c r="K16" s="151" t="s">
        <v>112</v>
      </c>
      <c r="L16" s="152" t="s">
        <v>113</v>
      </c>
      <c r="M16" s="152" t="s">
        <v>34</v>
      </c>
      <c r="N16" s="152" t="s">
        <v>108</v>
      </c>
    </row>
    <row r="17" spans="1:14" ht="21.6" customHeight="1" x14ac:dyDescent="0.2">
      <c r="A17" s="74">
        <v>44202</v>
      </c>
      <c r="B17" s="75" t="s">
        <v>45</v>
      </c>
      <c r="C17" s="76">
        <v>9.23</v>
      </c>
      <c r="D17" s="148">
        <v>1.54</v>
      </c>
      <c r="E17" s="76"/>
      <c r="F17" s="149">
        <v>7.69</v>
      </c>
      <c r="G17" s="154">
        <v>595</v>
      </c>
      <c r="H17" s="154">
        <v>4001</v>
      </c>
      <c r="I17" s="154">
        <v>6116</v>
      </c>
      <c r="J17" s="150"/>
      <c r="K17" s="151" t="s">
        <v>112</v>
      </c>
      <c r="L17" s="152" t="s">
        <v>114</v>
      </c>
      <c r="M17" s="152" t="s">
        <v>34</v>
      </c>
      <c r="N17" s="152" t="s">
        <v>108</v>
      </c>
    </row>
    <row r="18" spans="1:14" ht="21.6" customHeight="1" x14ac:dyDescent="0.2">
      <c r="A18" s="74">
        <v>44202</v>
      </c>
      <c r="B18" s="75" t="s">
        <v>45</v>
      </c>
      <c r="C18" s="76">
        <v>9.24</v>
      </c>
      <c r="D18" s="148">
        <v>1.55</v>
      </c>
      <c r="E18" s="76"/>
      <c r="F18" s="149">
        <v>7.69</v>
      </c>
      <c r="G18" s="55">
        <v>611</v>
      </c>
      <c r="H18" s="55">
        <v>4014</v>
      </c>
      <c r="I18" s="55">
        <v>61101</v>
      </c>
      <c r="J18" s="150"/>
      <c r="K18" s="151" t="s">
        <v>105</v>
      </c>
      <c r="L18" s="152" t="s">
        <v>115</v>
      </c>
      <c r="M18" s="152" t="s">
        <v>34</v>
      </c>
      <c r="N18" s="152" t="s">
        <v>108</v>
      </c>
    </row>
    <row r="19" spans="1:14" ht="21.6" customHeight="1" x14ac:dyDescent="0.2">
      <c r="A19" s="74">
        <v>44203</v>
      </c>
      <c r="B19" s="75" t="s">
        <v>45</v>
      </c>
      <c r="C19" s="76">
        <v>9.24</v>
      </c>
      <c r="D19" s="148">
        <v>1.55</v>
      </c>
      <c r="E19" s="76"/>
      <c r="F19" s="149">
        <v>7.69</v>
      </c>
      <c r="G19" s="55">
        <v>611</v>
      </c>
      <c r="H19" s="55">
        <v>4014</v>
      </c>
      <c r="I19" s="55">
        <v>61101</v>
      </c>
      <c r="J19" s="150"/>
      <c r="K19" s="151" t="s">
        <v>105</v>
      </c>
      <c r="L19" s="152" t="s">
        <v>116</v>
      </c>
      <c r="M19" s="152" t="s">
        <v>34</v>
      </c>
      <c r="N19" s="152" t="s">
        <v>108</v>
      </c>
    </row>
    <row r="20" spans="1:14" ht="21.6" customHeight="1" x14ac:dyDescent="0.2">
      <c r="A20" s="155">
        <v>44203</v>
      </c>
      <c r="B20" s="156" t="s">
        <v>45</v>
      </c>
      <c r="C20" s="157">
        <v>6.99</v>
      </c>
      <c r="D20" s="158">
        <v>1.17</v>
      </c>
      <c r="E20" s="157"/>
      <c r="F20" s="158">
        <v>5.82</v>
      </c>
      <c r="G20" s="154">
        <v>595</v>
      </c>
      <c r="H20" s="154">
        <v>4001</v>
      </c>
      <c r="I20" s="154">
        <v>6116</v>
      </c>
      <c r="J20" s="159"/>
      <c r="K20" s="151" t="s">
        <v>112</v>
      </c>
      <c r="L20" s="160" t="s">
        <v>117</v>
      </c>
      <c r="M20" s="161" t="s">
        <v>34</v>
      </c>
      <c r="N20" s="161" t="s">
        <v>108</v>
      </c>
    </row>
    <row r="21" spans="1:14" ht="21.6" customHeight="1" thickBot="1" x14ac:dyDescent="0.25">
      <c r="A21" s="155">
        <v>44203</v>
      </c>
      <c r="B21" s="156" t="s">
        <v>36</v>
      </c>
      <c r="C21" s="157">
        <v>10.95</v>
      </c>
      <c r="D21" s="158"/>
      <c r="E21" s="157"/>
      <c r="F21" s="158">
        <v>10.95</v>
      </c>
      <c r="G21" s="154">
        <v>595</v>
      </c>
      <c r="H21" s="154">
        <v>4001</v>
      </c>
      <c r="I21" s="154">
        <v>6116</v>
      </c>
      <c r="J21" s="159"/>
      <c r="K21" s="151" t="s">
        <v>112</v>
      </c>
      <c r="L21" s="160" t="s">
        <v>118</v>
      </c>
      <c r="M21" s="161" t="s">
        <v>34</v>
      </c>
      <c r="N21" s="161" t="s">
        <v>108</v>
      </c>
    </row>
    <row r="22" spans="1:14" ht="20.100000000000001" customHeight="1" thickBot="1" x14ac:dyDescent="0.25">
      <c r="A22" s="218"/>
      <c r="B22" s="219"/>
      <c r="C22" s="162">
        <f>SUM(C12:C21)</f>
        <v>401.87000000000006</v>
      </c>
      <c r="D22" s="162">
        <f>SUM(D12:D21)</f>
        <v>65.319999999999993</v>
      </c>
      <c r="E22" s="162">
        <f>SUM(E12:E21)-E21-E20</f>
        <v>0</v>
      </c>
      <c r="F22" s="162">
        <f>SUM(F12:F21)</f>
        <v>336.54999999999995</v>
      </c>
      <c r="G22" s="163"/>
      <c r="H22" s="163"/>
      <c r="I22" s="163"/>
      <c r="J22" s="164"/>
      <c r="K22" s="164"/>
      <c r="L22" s="165"/>
      <c r="M22" s="166"/>
      <c r="N22" s="167"/>
    </row>
    <row r="24" spans="1:14" x14ac:dyDescent="0.2">
      <c r="B24" s="210" t="s">
        <v>41</v>
      </c>
      <c r="C24" s="211"/>
    </row>
    <row r="25" spans="1:14" x14ac:dyDescent="0.2">
      <c r="B25" s="168" t="s">
        <v>42</v>
      </c>
      <c r="C25" s="169" t="s">
        <v>43</v>
      </c>
    </row>
    <row r="26" spans="1:14" x14ac:dyDescent="0.2">
      <c r="B26" s="168" t="s">
        <v>31</v>
      </c>
      <c r="C26" s="169" t="s">
        <v>44</v>
      </c>
    </row>
    <row r="27" spans="1:14" x14ac:dyDescent="0.2">
      <c r="B27" s="168" t="s">
        <v>45</v>
      </c>
      <c r="C27" s="169" t="s">
        <v>46</v>
      </c>
    </row>
    <row r="28" spans="1:14" x14ac:dyDescent="0.2">
      <c r="B28" s="145" t="s">
        <v>36</v>
      </c>
      <c r="C28" s="170" t="s">
        <v>47</v>
      </c>
    </row>
  </sheetData>
  <mergeCells count="6">
    <mergeCell ref="B24:C24"/>
    <mergeCell ref="B1:E1"/>
    <mergeCell ref="B3:E3"/>
    <mergeCell ref="G8:J8"/>
    <mergeCell ref="G9:J9"/>
    <mergeCell ref="A22:B22"/>
  </mergeCells>
  <conditionalFormatting sqref="J12:K12 J14:K21">
    <cfRule type="expression" priority="10" stopIfTrue="1">
      <formula>AND(SUM($P12:$T12)&gt;0,NOT(ISBLANK(J12)))</formula>
    </cfRule>
    <cfRule type="expression" dxfId="138" priority="11" stopIfTrue="1">
      <formula>SUM($P12:$T12)&gt;0</formula>
    </cfRule>
  </conditionalFormatting>
  <conditionalFormatting sqref="B1:E1 B3:E3 C12 C14:C21">
    <cfRule type="expression" dxfId="137" priority="12" stopIfTrue="1">
      <formula>ISBLANK(B1)</formula>
    </cfRule>
  </conditionalFormatting>
  <conditionalFormatting sqref="L12 L14:L21">
    <cfRule type="expression" dxfId="136" priority="13" stopIfTrue="1">
      <formula>AND(NOT(ISBLANK($C12)),ISBLANK(L12))</formula>
    </cfRule>
  </conditionalFormatting>
  <conditionalFormatting sqref="B12 B14:B21">
    <cfRule type="expression" dxfId="135" priority="14" stopIfTrue="1">
      <formula>AND(NOT(ISBLANK(C12)),ISBLANK(B12))</formula>
    </cfRule>
  </conditionalFormatting>
  <conditionalFormatting sqref="A12 A14:A21">
    <cfRule type="expression" dxfId="134" priority="15" stopIfTrue="1">
      <formula>AND(NOT(ISBLANK(C12)),ISBLANK(A12))</formula>
    </cfRule>
  </conditionalFormatting>
  <conditionalFormatting sqref="E12 E14:E21">
    <cfRule type="expression" dxfId="133" priority="16" stopIfTrue="1">
      <formula>AND(NOT(ISBLANK(C12)),ISBLANK(E12),B12="S")</formula>
    </cfRule>
  </conditionalFormatting>
  <conditionalFormatting sqref="M12:N12 M14:N21">
    <cfRule type="expression" dxfId="132" priority="17" stopIfTrue="1">
      <formula>AND(NOT(ISBLANK(#REF!)),ISBLANK(M12))</formula>
    </cfRule>
  </conditionalFormatting>
  <conditionalFormatting sqref="J13:K13">
    <cfRule type="expression" priority="2" stopIfTrue="1">
      <formula>AND(SUM($P13:$T13)&gt;0,NOT(ISBLANK(J13)))</formula>
    </cfRule>
    <cfRule type="expression" dxfId="131" priority="3" stopIfTrue="1">
      <formula>SUM($P13:$T13)&gt;0</formula>
    </cfRule>
  </conditionalFormatting>
  <conditionalFormatting sqref="C13">
    <cfRule type="expression" dxfId="130" priority="4" stopIfTrue="1">
      <formula>ISBLANK(C13)</formula>
    </cfRule>
  </conditionalFormatting>
  <conditionalFormatting sqref="L13">
    <cfRule type="expression" dxfId="129" priority="5" stopIfTrue="1">
      <formula>AND(NOT(ISBLANK($C13)),ISBLANK(L13))</formula>
    </cfRule>
  </conditionalFormatting>
  <conditionalFormatting sqref="B13">
    <cfRule type="expression" dxfId="128" priority="6" stopIfTrue="1">
      <formula>AND(NOT(ISBLANK(C13)),ISBLANK(B13))</formula>
    </cfRule>
  </conditionalFormatting>
  <conditionalFormatting sqref="A13">
    <cfRule type="expression" dxfId="127" priority="7" stopIfTrue="1">
      <formula>AND(NOT(ISBLANK(C13)),ISBLANK(A13))</formula>
    </cfRule>
  </conditionalFormatting>
  <conditionalFormatting sqref="E13">
    <cfRule type="expression" dxfId="126" priority="8" stopIfTrue="1">
      <formula>AND(NOT(ISBLANK(C13)),ISBLANK(E13),B13="S")</formula>
    </cfRule>
  </conditionalFormatting>
  <conditionalFormatting sqref="M13:N13">
    <cfRule type="expression" dxfId="125" priority="9" stopIfTrue="1">
      <formula>AND(NOT(ISBLANK(#REF!)),ISBLANK(M13))</formula>
    </cfRule>
  </conditionalFormatting>
  <conditionalFormatting sqref="C5 E5">
    <cfRule type="expression" dxfId="124" priority="1" stopIfTrue="1">
      <formula>ISBLANK(C5)</formula>
    </cfRule>
  </conditionalFormatting>
  <dataValidations count="3">
    <dataValidation type="list" allowBlank="1" showInputMessage="1" showErrorMessage="1" sqref="B12:B21">
      <formula1>$B$25:$B$28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6"/>
  <sheetViews>
    <sheetView zoomScale="60" zoomScaleNormal="60" workbookViewId="0">
      <selection activeCell="F26" sqref="D26:F2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3" width="27.42578125" style="5" customWidth="1"/>
    <col min="14" max="14" width="33" style="5" bestFit="1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136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186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192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80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80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74">
        <v>44177</v>
      </c>
      <c r="B12" s="75" t="s">
        <v>31</v>
      </c>
      <c r="C12" s="31">
        <v>500</v>
      </c>
      <c r="D12" s="32"/>
      <c r="E12" s="31"/>
      <c r="F12" s="149">
        <v>500</v>
      </c>
      <c r="G12" s="55">
        <v>611</v>
      </c>
      <c r="H12" s="55">
        <v>4200</v>
      </c>
      <c r="I12" s="55">
        <v>61106</v>
      </c>
      <c r="J12" s="175"/>
      <c r="K12" s="175" t="s">
        <v>160</v>
      </c>
      <c r="L12" s="176" t="s">
        <v>161</v>
      </c>
      <c r="M12" s="177" t="s">
        <v>162</v>
      </c>
      <c r="N12" s="177" t="s">
        <v>163</v>
      </c>
      <c r="P12" s="5" t="b">
        <f t="shared" ref="P12:P25" si="0">OR(G12&lt;100,LEN(G12)=2)</f>
        <v>0</v>
      </c>
      <c r="Q12" s="5" t="b">
        <f t="shared" ref="Q12:Q25" si="1">OR(H12&lt;1000,LEN(H12)=3)</f>
        <v>0</v>
      </c>
      <c r="R12" s="5" t="b">
        <f t="shared" ref="R12:R25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74">
        <v>44178</v>
      </c>
      <c r="B13" s="75" t="s">
        <v>31</v>
      </c>
      <c r="C13" s="31">
        <v>80</v>
      </c>
      <c r="D13" s="32"/>
      <c r="E13" s="31"/>
      <c r="F13" s="149">
        <v>80</v>
      </c>
      <c r="G13" s="55">
        <v>611</v>
      </c>
      <c r="H13" s="55">
        <v>4200</v>
      </c>
      <c r="I13" s="55">
        <v>61106</v>
      </c>
      <c r="J13" s="175"/>
      <c r="K13" s="175" t="s">
        <v>160</v>
      </c>
      <c r="L13" s="176" t="s">
        <v>164</v>
      </c>
      <c r="M13" s="177" t="s">
        <v>165</v>
      </c>
      <c r="N13" s="177" t="s">
        <v>163</v>
      </c>
    </row>
    <row r="14" spans="1:26" ht="20.100000000000001" customHeight="1" x14ac:dyDescent="0.25">
      <c r="A14" s="74">
        <v>44179</v>
      </c>
      <c r="B14" s="75" t="s">
        <v>31</v>
      </c>
      <c r="C14" s="31">
        <v>250</v>
      </c>
      <c r="D14" s="32"/>
      <c r="E14" s="31"/>
      <c r="F14" s="149">
        <v>250</v>
      </c>
      <c r="G14" s="55">
        <v>611</v>
      </c>
      <c r="H14" s="55">
        <v>4200</v>
      </c>
      <c r="I14" s="55">
        <v>61106</v>
      </c>
      <c r="J14" s="175"/>
      <c r="K14" s="175" t="s">
        <v>160</v>
      </c>
      <c r="L14" s="176" t="s">
        <v>166</v>
      </c>
      <c r="M14" s="177" t="s">
        <v>121</v>
      </c>
      <c r="N14" s="177" t="s">
        <v>163</v>
      </c>
    </row>
    <row r="15" spans="1:26" ht="20.100000000000001" customHeight="1" x14ac:dyDescent="0.25">
      <c r="A15" s="74">
        <v>44179</v>
      </c>
      <c r="B15" s="75" t="s">
        <v>45</v>
      </c>
      <c r="C15" s="31">
        <v>174</v>
      </c>
      <c r="D15" s="32">
        <v>29</v>
      </c>
      <c r="E15" s="31"/>
      <c r="F15" s="149">
        <v>145</v>
      </c>
      <c r="G15" s="194">
        <v>611</v>
      </c>
      <c r="H15" s="194">
        <v>4200</v>
      </c>
      <c r="I15" s="194">
        <v>61111</v>
      </c>
      <c r="J15" s="195"/>
      <c r="K15" s="195" t="s">
        <v>167</v>
      </c>
      <c r="L15" s="176" t="s">
        <v>168</v>
      </c>
      <c r="M15" s="177" t="s">
        <v>169</v>
      </c>
      <c r="N15" s="177" t="s">
        <v>170</v>
      </c>
    </row>
    <row r="16" spans="1:26" ht="20.100000000000001" customHeight="1" x14ac:dyDescent="0.25">
      <c r="A16" s="74">
        <v>44180</v>
      </c>
      <c r="B16" s="75" t="s">
        <v>31</v>
      </c>
      <c r="C16" s="76">
        <v>500</v>
      </c>
      <c r="D16" s="149"/>
      <c r="E16" s="76"/>
      <c r="F16" s="149">
        <v>500</v>
      </c>
      <c r="G16" s="55">
        <v>595</v>
      </c>
      <c r="H16" s="55">
        <v>4200</v>
      </c>
      <c r="I16" s="55">
        <v>59510</v>
      </c>
      <c r="J16" s="175"/>
      <c r="K16" s="195" t="s">
        <v>167</v>
      </c>
      <c r="L16" s="176" t="s">
        <v>161</v>
      </c>
      <c r="M16" s="177" t="s">
        <v>162</v>
      </c>
      <c r="N16" s="177" t="s">
        <v>171</v>
      </c>
    </row>
    <row r="17" spans="1:19" ht="20.100000000000001" customHeight="1" x14ac:dyDescent="0.25">
      <c r="A17" s="74">
        <v>44182</v>
      </c>
      <c r="B17" s="75" t="s">
        <v>31</v>
      </c>
      <c r="C17" s="76">
        <v>250</v>
      </c>
      <c r="D17" s="149"/>
      <c r="E17" s="76"/>
      <c r="F17" s="149">
        <v>250</v>
      </c>
      <c r="G17" s="55">
        <v>595</v>
      </c>
      <c r="H17" s="55">
        <v>4200</v>
      </c>
      <c r="I17" s="55">
        <v>59510</v>
      </c>
      <c r="J17" s="175"/>
      <c r="K17" s="195" t="s">
        <v>167</v>
      </c>
      <c r="L17" s="176" t="s">
        <v>166</v>
      </c>
      <c r="M17" s="177" t="s">
        <v>121</v>
      </c>
      <c r="N17" s="177" t="s">
        <v>171</v>
      </c>
    </row>
    <row r="18" spans="1:19" ht="20.100000000000001" customHeight="1" x14ac:dyDescent="0.25">
      <c r="A18" s="74">
        <v>44182</v>
      </c>
      <c r="B18" s="75" t="s">
        <v>31</v>
      </c>
      <c r="C18" s="31">
        <v>500</v>
      </c>
      <c r="D18" s="32"/>
      <c r="E18" s="31"/>
      <c r="F18" s="149">
        <v>500</v>
      </c>
      <c r="G18" s="55">
        <v>611</v>
      </c>
      <c r="H18" s="55">
        <v>4200</v>
      </c>
      <c r="I18" s="55">
        <v>61106</v>
      </c>
      <c r="J18" s="175"/>
      <c r="K18" s="195" t="s">
        <v>167</v>
      </c>
      <c r="L18" s="176" t="s">
        <v>161</v>
      </c>
      <c r="M18" s="177" t="s">
        <v>162</v>
      </c>
      <c r="N18" s="177" t="s">
        <v>163</v>
      </c>
    </row>
    <row r="19" spans="1:19" ht="20.100000000000001" customHeight="1" x14ac:dyDescent="0.25">
      <c r="A19" s="74">
        <v>44184</v>
      </c>
      <c r="B19" s="75" t="s">
        <v>31</v>
      </c>
      <c r="C19" s="31">
        <v>249.5</v>
      </c>
      <c r="D19" s="32"/>
      <c r="E19" s="31"/>
      <c r="F19" s="149">
        <v>249.5</v>
      </c>
      <c r="G19" s="55">
        <v>611</v>
      </c>
      <c r="H19" s="55">
        <v>4200</v>
      </c>
      <c r="I19" s="55">
        <v>61106</v>
      </c>
      <c r="J19" s="175"/>
      <c r="K19" s="195" t="s">
        <v>167</v>
      </c>
      <c r="L19" s="176" t="s">
        <v>166</v>
      </c>
      <c r="M19" s="177" t="s">
        <v>121</v>
      </c>
      <c r="N19" s="177" t="s">
        <v>163</v>
      </c>
    </row>
    <row r="20" spans="1:19" ht="20.100000000000001" customHeight="1" x14ac:dyDescent="0.25">
      <c r="A20" s="74">
        <v>44184</v>
      </c>
      <c r="B20" s="30" t="s">
        <v>31</v>
      </c>
      <c r="C20" s="31">
        <v>500</v>
      </c>
      <c r="D20" s="32"/>
      <c r="E20" s="31"/>
      <c r="F20" s="149">
        <v>500</v>
      </c>
      <c r="G20" s="55">
        <v>595</v>
      </c>
      <c r="H20" s="55">
        <v>4200</v>
      </c>
      <c r="I20" s="55">
        <v>59511</v>
      </c>
      <c r="J20" s="175"/>
      <c r="K20" s="195" t="s">
        <v>167</v>
      </c>
      <c r="L20" s="176" t="s">
        <v>172</v>
      </c>
      <c r="M20" s="177" t="s">
        <v>162</v>
      </c>
      <c r="N20" s="177" t="s">
        <v>173</v>
      </c>
      <c r="P20" s="5" t="b">
        <f t="shared" si="0"/>
        <v>0</v>
      </c>
      <c r="Q20" s="5" t="b">
        <f t="shared" si="1"/>
        <v>0</v>
      </c>
      <c r="R20" s="5" t="b">
        <f t="shared" si="2"/>
        <v>0</v>
      </c>
      <c r="S20" s="5" t="e">
        <f>OR(#REF!&lt;100000,LEN(#REF!)=5)</f>
        <v>#REF!</v>
      </c>
    </row>
    <row r="21" spans="1:19" ht="20.100000000000001" customHeight="1" x14ac:dyDescent="0.25">
      <c r="A21" s="74">
        <v>44186</v>
      </c>
      <c r="B21" s="30" t="s">
        <v>31</v>
      </c>
      <c r="C21" s="31">
        <v>250</v>
      </c>
      <c r="D21" s="32"/>
      <c r="E21" s="31"/>
      <c r="F21" s="149">
        <v>250</v>
      </c>
      <c r="G21" s="55">
        <v>595</v>
      </c>
      <c r="H21" s="55">
        <v>4200</v>
      </c>
      <c r="I21" s="55">
        <v>59510</v>
      </c>
      <c r="J21" s="175"/>
      <c r="K21" s="195" t="s">
        <v>167</v>
      </c>
      <c r="L21" s="176" t="s">
        <v>166</v>
      </c>
      <c r="M21" s="177" t="s">
        <v>121</v>
      </c>
      <c r="N21" s="177" t="s">
        <v>171</v>
      </c>
    </row>
    <row r="22" spans="1:19" ht="20.100000000000001" customHeight="1" x14ac:dyDescent="0.25">
      <c r="A22" s="74">
        <v>44189</v>
      </c>
      <c r="B22" s="30" t="s">
        <v>31</v>
      </c>
      <c r="C22" s="31">
        <v>500</v>
      </c>
      <c r="D22" s="32"/>
      <c r="E22" s="31"/>
      <c r="F22" s="149">
        <v>500</v>
      </c>
      <c r="G22" s="55">
        <v>595</v>
      </c>
      <c r="H22" s="55">
        <v>4200</v>
      </c>
      <c r="I22" s="55">
        <v>59511</v>
      </c>
      <c r="J22" s="175"/>
      <c r="K22" s="195" t="s">
        <v>167</v>
      </c>
      <c r="L22" s="176" t="s">
        <v>172</v>
      </c>
      <c r="M22" s="177" t="s">
        <v>162</v>
      </c>
      <c r="N22" s="177" t="s">
        <v>173</v>
      </c>
    </row>
    <row r="23" spans="1:19" ht="20.100000000000001" customHeight="1" x14ac:dyDescent="0.25">
      <c r="A23" s="74">
        <v>44197</v>
      </c>
      <c r="B23" s="30" t="s">
        <v>31</v>
      </c>
      <c r="C23" s="31">
        <v>500</v>
      </c>
      <c r="D23" s="32"/>
      <c r="E23" s="31"/>
      <c r="F23" s="149">
        <v>500</v>
      </c>
      <c r="G23" s="55">
        <v>595</v>
      </c>
      <c r="H23" s="55">
        <v>4200</v>
      </c>
      <c r="I23" s="55">
        <v>59511</v>
      </c>
      <c r="J23" s="175"/>
      <c r="K23" s="195" t="s">
        <v>167</v>
      </c>
      <c r="L23" s="176" t="s">
        <v>172</v>
      </c>
      <c r="M23" s="177" t="s">
        <v>162</v>
      </c>
      <c r="N23" s="177" t="s">
        <v>173</v>
      </c>
    </row>
    <row r="24" spans="1:19" ht="20.100000000000001" customHeight="1" x14ac:dyDescent="0.25">
      <c r="A24" s="74">
        <v>44197</v>
      </c>
      <c r="B24" s="30" t="s">
        <v>31</v>
      </c>
      <c r="C24" s="31">
        <v>160.04</v>
      </c>
      <c r="D24" s="32"/>
      <c r="E24" s="31"/>
      <c r="F24" s="149">
        <v>160.04</v>
      </c>
      <c r="G24" s="55">
        <v>611</v>
      </c>
      <c r="H24" s="55">
        <v>4200</v>
      </c>
      <c r="I24" s="55">
        <v>61111</v>
      </c>
      <c r="J24" s="175"/>
      <c r="K24" s="195" t="s">
        <v>167</v>
      </c>
      <c r="L24" s="176" t="s">
        <v>174</v>
      </c>
      <c r="M24" s="177" t="s">
        <v>121</v>
      </c>
      <c r="N24" s="177" t="s">
        <v>175</v>
      </c>
    </row>
    <row r="25" spans="1:19" ht="20.100000000000001" customHeight="1" x14ac:dyDescent="0.25">
      <c r="A25" s="74">
        <v>44203</v>
      </c>
      <c r="B25" s="30" t="s">
        <v>31</v>
      </c>
      <c r="C25" s="31">
        <v>250</v>
      </c>
      <c r="D25" s="32"/>
      <c r="E25" s="31"/>
      <c r="F25" s="149">
        <v>250</v>
      </c>
      <c r="G25" s="55">
        <v>611</v>
      </c>
      <c r="H25" s="55">
        <v>4200</v>
      </c>
      <c r="I25" s="55">
        <v>61111</v>
      </c>
      <c r="J25" s="175"/>
      <c r="K25" s="195" t="s">
        <v>167</v>
      </c>
      <c r="L25" s="176" t="s">
        <v>176</v>
      </c>
      <c r="M25" s="177" t="s">
        <v>121</v>
      </c>
      <c r="N25" s="177" t="s">
        <v>175</v>
      </c>
      <c r="P25" s="5" t="b">
        <f t="shared" si="0"/>
        <v>0</v>
      </c>
      <c r="Q25" s="5" t="b">
        <f t="shared" si="1"/>
        <v>0</v>
      </c>
      <c r="R25" s="5" t="b">
        <f t="shared" si="2"/>
        <v>0</v>
      </c>
      <c r="S25" s="5" t="e">
        <f>OR(#REF!&lt;100000,LEN(#REF!)=5)</f>
        <v>#REF!</v>
      </c>
    </row>
    <row r="26" spans="1:19" ht="20.100000000000001" customHeight="1" thickBot="1" x14ac:dyDescent="0.25">
      <c r="A26" s="212" t="s">
        <v>40</v>
      </c>
      <c r="B26" s="213"/>
      <c r="C26" s="39">
        <f>SUM(C12:C25)</f>
        <v>4663.54</v>
      </c>
      <c r="D26" s="39">
        <f>SUM(D12:D25)</f>
        <v>29</v>
      </c>
      <c r="E26" s="39"/>
      <c r="F26" s="39">
        <f>SUM(F12:F25)</f>
        <v>4634.54</v>
      </c>
      <c r="G26" s="56"/>
      <c r="H26" s="56"/>
      <c r="I26" s="56"/>
      <c r="J26" s="40"/>
      <c r="K26" s="40"/>
      <c r="L26" s="46"/>
      <c r="M26" s="53"/>
      <c r="N26" s="47"/>
    </row>
    <row r="28" spans="1:19" x14ac:dyDescent="0.2">
      <c r="B28" s="210" t="s">
        <v>41</v>
      </c>
      <c r="C28" s="211"/>
    </row>
    <row r="29" spans="1:19" x14ac:dyDescent="0.2">
      <c r="B29" s="41" t="s">
        <v>42</v>
      </c>
      <c r="C29" s="42" t="s">
        <v>43</v>
      </c>
    </row>
    <row r="30" spans="1:19" x14ac:dyDescent="0.2">
      <c r="B30" s="41" t="s">
        <v>31</v>
      </c>
      <c r="C30" s="42" t="s">
        <v>44</v>
      </c>
    </row>
    <row r="31" spans="1:19" x14ac:dyDescent="0.2">
      <c r="B31" s="41" t="s">
        <v>45</v>
      </c>
      <c r="C31" s="42" t="s">
        <v>46</v>
      </c>
    </row>
    <row r="32" spans="1:19" x14ac:dyDescent="0.2">
      <c r="B32" s="41" t="s">
        <v>128</v>
      </c>
      <c r="C32" s="42" t="s">
        <v>129</v>
      </c>
    </row>
    <row r="33" spans="2:3" x14ac:dyDescent="0.2">
      <c r="B33" s="43" t="s">
        <v>36</v>
      </c>
      <c r="C33" s="44" t="s">
        <v>47</v>
      </c>
    </row>
    <row r="36" spans="2:3" x14ac:dyDescent="0.2">
      <c r="B36" s="220"/>
      <c r="C36" s="220"/>
    </row>
  </sheetData>
  <mergeCells count="7">
    <mergeCell ref="B36:C36"/>
    <mergeCell ref="B1:E1"/>
    <mergeCell ref="B3:E3"/>
    <mergeCell ref="G8:J8"/>
    <mergeCell ref="G9:J9"/>
    <mergeCell ref="A26:B26"/>
    <mergeCell ref="B28:C28"/>
  </mergeCells>
  <conditionalFormatting sqref="J12:K14 J16:J25">
    <cfRule type="expression" priority="11" stopIfTrue="1">
      <formula>AND(SUM($P12:$T12)&gt;0,NOT(ISBLANK(J12)))</formula>
    </cfRule>
    <cfRule type="expression" dxfId="34" priority="12" stopIfTrue="1">
      <formula>SUM($P12:$T12)&gt;0</formula>
    </cfRule>
  </conditionalFormatting>
  <conditionalFormatting sqref="B1:E1 B3:E3 C12:C25">
    <cfRule type="expression" dxfId="33" priority="13" stopIfTrue="1">
      <formula>ISBLANK(B1)</formula>
    </cfRule>
  </conditionalFormatting>
  <conditionalFormatting sqref="L12:N14 L16:N19">
    <cfRule type="expression" dxfId="32" priority="14" stopIfTrue="1">
      <formula>AND(NOT(ISBLANK($C12)),ISBLANK(L12))</formula>
    </cfRule>
  </conditionalFormatting>
  <conditionalFormatting sqref="B12:B25">
    <cfRule type="expression" dxfId="31" priority="15" stopIfTrue="1">
      <formula>AND(NOT(ISBLANK(C12)),ISBLANK(B12))</formula>
    </cfRule>
  </conditionalFormatting>
  <conditionalFormatting sqref="A12:A25">
    <cfRule type="expression" dxfId="30" priority="16" stopIfTrue="1">
      <formula>AND(NOT(ISBLANK(C12)),ISBLANK(A12))</formula>
    </cfRule>
  </conditionalFormatting>
  <conditionalFormatting sqref="E12:E25">
    <cfRule type="expression" dxfId="29" priority="17" stopIfTrue="1">
      <formula>AND(NOT(ISBLANK(C12)),ISBLANK(E12),B12="S")</formula>
    </cfRule>
  </conditionalFormatting>
  <conditionalFormatting sqref="L20:N20 M21:N21 L22:N24 N25">
    <cfRule type="expression" dxfId="27" priority="9" stopIfTrue="1">
      <formula>AND(NOT(ISBLANK($C20)),ISBLANK(L20))</formula>
    </cfRule>
  </conditionalFormatting>
  <conditionalFormatting sqref="L25:M25">
    <cfRule type="expression" dxfId="26" priority="8" stopIfTrue="1">
      <formula>AND(NOT(ISBLANK($C25)),ISBLANK(L25))</formula>
    </cfRule>
  </conditionalFormatting>
  <conditionalFormatting sqref="L21">
    <cfRule type="expression" dxfId="25" priority="2" stopIfTrue="1">
      <formula>AND(NOT(ISBLANK($C21)),ISBLANK(L21))</formula>
    </cfRule>
  </conditionalFormatting>
  <conditionalFormatting sqref="J15">
    <cfRule type="expression" priority="5" stopIfTrue="1">
      <formula>AND(SUM($P15:$T15)&gt;0,NOT(ISBLANK(J15)))</formula>
    </cfRule>
    <cfRule type="expression" dxfId="24" priority="6" stopIfTrue="1">
      <formula>SUM($P15:$T15)&gt;0</formula>
    </cfRule>
  </conditionalFormatting>
  <conditionalFormatting sqref="L15:N15">
    <cfRule type="expression" dxfId="23" priority="7" stopIfTrue="1">
      <formula>AND(NOT(ISBLANK($C15)),ISBLANK(L15))</formula>
    </cfRule>
  </conditionalFormatting>
  <conditionalFormatting sqref="K15:K25">
    <cfRule type="expression" priority="3" stopIfTrue="1">
      <formula>AND(SUM($P15:$T15)&gt;0,NOT(ISBLANK(K15)))</formula>
    </cfRule>
    <cfRule type="expression" dxfId="22" priority="4" stopIfTrue="1">
      <formula>SUM($P15:$T15)&gt;0</formula>
    </cfRule>
  </conditionalFormatting>
  <conditionalFormatting sqref="C5">
    <cfRule type="expression" dxfId="0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25">
      <formula1>$B$29:$B$33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'C:\Users\Michelle.Smith\AppData\Local\Box\Box Edit\Documents\JY176+SwiEmTmHHJGRmgug==\[January 2021 CC Audit.xlsx]Grouped by supplier'!#REF!</xm:f>
          </x14:formula1>
          <xm:sqref>B1:E1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48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119</v>
      </c>
      <c r="C3" s="208"/>
      <c r="D3" s="208"/>
      <c r="E3" s="209"/>
      <c r="F3" s="10"/>
      <c r="G3" s="10"/>
      <c r="H3" s="10"/>
      <c r="I3" s="10"/>
      <c r="J3" s="10"/>
      <c r="K3" s="10"/>
      <c r="L3" s="183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48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7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184">
        <v>44182</v>
      </c>
      <c r="B12" s="30" t="s">
        <v>31</v>
      </c>
      <c r="C12" s="31">
        <v>89</v>
      </c>
      <c r="D12" s="32">
        <v>0</v>
      </c>
      <c r="E12" s="31"/>
      <c r="F12" s="149">
        <v>89</v>
      </c>
      <c r="G12" s="55">
        <v>441</v>
      </c>
      <c r="H12" s="55">
        <v>4020</v>
      </c>
      <c r="I12" s="55"/>
      <c r="J12" s="37"/>
      <c r="K12" s="185" t="s">
        <v>154</v>
      </c>
      <c r="L12" s="186" t="s">
        <v>155</v>
      </c>
      <c r="M12" s="186" t="s">
        <v>34</v>
      </c>
      <c r="N12" s="186" t="s">
        <v>127</v>
      </c>
      <c r="P12" s="5" t="e">
        <f>OR(#REF!&lt;100,LEN(#REF!)=2)</f>
        <v>#REF!</v>
      </c>
      <c r="Q12" s="5" t="e">
        <f>OR(#REF!&lt;1000,LEN(#REF!)=3)</f>
        <v>#REF!</v>
      </c>
      <c r="R12" s="5" t="e">
        <f>IF(#REF!&lt;1000,TRUE)</f>
        <v>#REF!</v>
      </c>
      <c r="S12" s="5" t="e">
        <f>OR(#REF!&lt;100000,LEN(#REF!)=5)</f>
        <v>#REF!</v>
      </c>
    </row>
    <row r="13" spans="1:26" ht="13.5" thickBot="1" x14ac:dyDescent="0.25">
      <c r="A13" s="193" t="s">
        <v>40</v>
      </c>
      <c r="B13" s="179"/>
      <c r="C13" s="39">
        <f>SUM(C12:C12)</f>
        <v>89</v>
      </c>
      <c r="D13" s="39">
        <f>SUM(D12:D12)</f>
        <v>0</v>
      </c>
      <c r="E13" s="39"/>
      <c r="F13" s="39">
        <f>SUM(F12:F12)</f>
        <v>89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10" t="s">
        <v>41</v>
      </c>
      <c r="C15" s="211"/>
      <c r="F15" s="187"/>
    </row>
    <row r="16" spans="1:26" x14ac:dyDescent="0.2">
      <c r="B16" s="41" t="s">
        <v>42</v>
      </c>
      <c r="C16" s="42" t="s">
        <v>43</v>
      </c>
    </row>
    <row r="17" spans="2:3" x14ac:dyDescent="0.2">
      <c r="B17" s="41" t="s">
        <v>31</v>
      </c>
      <c r="C17" s="42" t="s">
        <v>44</v>
      </c>
    </row>
    <row r="18" spans="2:3" x14ac:dyDescent="0.2">
      <c r="B18" s="41" t="s">
        <v>45</v>
      </c>
      <c r="C18" s="42" t="s">
        <v>46</v>
      </c>
    </row>
    <row r="19" spans="2:3" x14ac:dyDescent="0.2">
      <c r="B19" s="43" t="s">
        <v>36</v>
      </c>
      <c r="C19" s="44" t="s">
        <v>47</v>
      </c>
    </row>
  </sheetData>
  <mergeCells count="5">
    <mergeCell ref="B1:E1"/>
    <mergeCell ref="B3:E3"/>
    <mergeCell ref="G8:J8"/>
    <mergeCell ref="G9:J9"/>
    <mergeCell ref="B15:C15"/>
  </mergeCells>
  <conditionalFormatting sqref="J12">
    <cfRule type="expression" priority="4" stopIfTrue="1">
      <formula>AND(SUM($P12:$T12)&gt;0,NOT(ISBLANK(J12)))</formula>
    </cfRule>
    <cfRule type="expression" dxfId="57" priority="5" stopIfTrue="1">
      <formula>SUM($P12:$T12)&gt;0</formula>
    </cfRule>
  </conditionalFormatting>
  <conditionalFormatting sqref="C5 B1:E1 B3:E3 E5">
    <cfRule type="expression" dxfId="56" priority="6" stopIfTrue="1">
      <formula>ISBLANK(B1)</formula>
    </cfRule>
  </conditionalFormatting>
  <conditionalFormatting sqref="C12">
    <cfRule type="expression" dxfId="55" priority="1" stopIfTrue="1">
      <formula>ISBLANK(C12)</formula>
    </cfRule>
  </conditionalFormatting>
  <conditionalFormatting sqref="B12">
    <cfRule type="expression" dxfId="54" priority="2" stopIfTrue="1">
      <formula>AND(NOT(ISBLANK(#REF!)),ISBLANK(B12))</formula>
    </cfRule>
  </conditionalFormatting>
  <conditionalFormatting sqref="E12">
    <cfRule type="expression" dxfId="53" priority="3" stopIfTrue="1">
      <formula>AND(NOT(ISBLANK(C12)),ISBLANK(E12),#REF!="S")</formula>
    </cfRule>
  </conditionalFormatting>
  <conditionalFormatting sqref="A12">
    <cfRule type="expression" dxfId="52" priority="118" stopIfTrue="1">
      <formula>AND(NOT(ISBLANK(#REF!)),ISBLANK(A12))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B1" sqref="B1:E1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22" t="s">
        <v>1</v>
      </c>
      <c r="C1" s="223"/>
      <c r="D1" s="223"/>
      <c r="E1" s="224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124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243">
        <v>44177</v>
      </c>
      <c r="D5" s="244" t="s">
        <v>5</v>
      </c>
      <c r="E5" s="243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74" t="s">
        <v>123</v>
      </c>
      <c r="B12" s="75" t="s">
        <v>45</v>
      </c>
      <c r="C12" s="31">
        <v>12</v>
      </c>
      <c r="D12" s="32">
        <v>2</v>
      </c>
      <c r="E12" s="31"/>
      <c r="F12" s="149">
        <v>10</v>
      </c>
      <c r="G12" s="55">
        <v>490</v>
      </c>
      <c r="H12" s="55">
        <v>4020</v>
      </c>
      <c r="I12" s="55"/>
      <c r="J12" s="175"/>
      <c r="K12" s="175" t="s">
        <v>124</v>
      </c>
      <c r="L12" s="176" t="s">
        <v>125</v>
      </c>
      <c r="M12" s="177" t="s">
        <v>126</v>
      </c>
      <c r="N12" s="177" t="s">
        <v>127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212" t="s">
        <v>40</v>
      </c>
      <c r="B13" s="213"/>
      <c r="C13" s="39">
        <f>SUM(C12:C12)</f>
        <v>12</v>
      </c>
      <c r="D13" s="39">
        <f>SUM(D12:D12)</f>
        <v>2</v>
      </c>
      <c r="E13" s="39"/>
      <c r="F13" s="39">
        <f>SUM(F12:F12)</f>
        <v>10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10" t="s">
        <v>41</v>
      </c>
      <c r="C15" s="211"/>
    </row>
    <row r="16" spans="1:26" x14ac:dyDescent="0.2">
      <c r="B16" s="41" t="s">
        <v>42</v>
      </c>
      <c r="C16" s="42" t="s">
        <v>43</v>
      </c>
    </row>
    <row r="17" spans="2:3" x14ac:dyDescent="0.2">
      <c r="B17" s="41" t="s">
        <v>31</v>
      </c>
      <c r="C17" s="42" t="s">
        <v>44</v>
      </c>
    </row>
    <row r="18" spans="2:3" x14ac:dyDescent="0.2">
      <c r="B18" s="41" t="s">
        <v>45</v>
      </c>
      <c r="C18" s="42" t="s">
        <v>46</v>
      </c>
    </row>
    <row r="19" spans="2:3" x14ac:dyDescent="0.2">
      <c r="B19" s="41" t="s">
        <v>128</v>
      </c>
      <c r="C19" s="42" t="s">
        <v>129</v>
      </c>
    </row>
    <row r="20" spans="2:3" x14ac:dyDescent="0.2">
      <c r="B20" s="43" t="s">
        <v>36</v>
      </c>
      <c r="C20" s="44" t="s">
        <v>47</v>
      </c>
    </row>
    <row r="23" spans="2:3" x14ac:dyDescent="0.2">
      <c r="B23" s="220"/>
      <c r="C23" s="220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9" stopIfTrue="1">
      <formula>AND(SUM($P12:$T12)&gt;0,NOT(ISBLANK(J12)))</formula>
    </cfRule>
    <cfRule type="expression" dxfId="122" priority="10" stopIfTrue="1">
      <formula>SUM($P12:$T12)&gt;0</formula>
    </cfRule>
  </conditionalFormatting>
  <conditionalFormatting sqref="B3:E3 C12">
    <cfRule type="expression" dxfId="121" priority="11" stopIfTrue="1">
      <formula>ISBLANK(B3)</formula>
    </cfRule>
  </conditionalFormatting>
  <conditionalFormatting sqref="L12:N12">
    <cfRule type="expression" dxfId="120" priority="12" stopIfTrue="1">
      <formula>AND(NOT(ISBLANK($C12)),ISBLANK(L12))</formula>
    </cfRule>
  </conditionalFormatting>
  <conditionalFormatting sqref="B12">
    <cfRule type="expression" dxfId="119" priority="13" stopIfTrue="1">
      <formula>AND(NOT(ISBLANK(C12)),ISBLANK(B12))</formula>
    </cfRule>
  </conditionalFormatting>
  <conditionalFormatting sqref="A12">
    <cfRule type="expression" dxfId="118" priority="14" stopIfTrue="1">
      <formula>AND(NOT(ISBLANK(C12)),ISBLANK(A12))</formula>
    </cfRule>
  </conditionalFormatting>
  <conditionalFormatting sqref="E12">
    <cfRule type="expression" dxfId="117" priority="15" stopIfTrue="1">
      <formula>AND(NOT(ISBLANK(C12)),ISBLANK(E12),B12="S")</formula>
    </cfRule>
  </conditionalFormatting>
  <conditionalFormatting sqref="C5 E5">
    <cfRule type="expression" dxfId="116" priority="1" stopIfTrue="1">
      <formula>ISBLANK(C5)</formula>
    </cfRule>
  </conditionalFormatting>
  <dataValidations count="2"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">
      <formula1>$B$16:$B$20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75" zoomScaleNormal="75" workbookViewId="0">
      <selection activeCell="B1" sqref="B1:E1"/>
    </sheetView>
  </sheetViews>
  <sheetFormatPr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181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243">
        <v>44177</v>
      </c>
      <c r="D5" s="244" t="s">
        <v>5</v>
      </c>
      <c r="E5" s="243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3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33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57">
        <v>44139</v>
      </c>
      <c r="B12" s="30"/>
      <c r="C12" s="31">
        <v>133.76</v>
      </c>
      <c r="D12" s="32">
        <v>22.29</v>
      </c>
      <c r="E12" s="31"/>
      <c r="F12" s="149">
        <v>111.47</v>
      </c>
      <c r="G12" s="55">
        <v>260</v>
      </c>
      <c r="H12" s="55">
        <v>4014</v>
      </c>
      <c r="I12" s="55"/>
      <c r="J12" s="175" t="s">
        <v>45</v>
      </c>
      <c r="K12" s="175" t="s">
        <v>130</v>
      </c>
      <c r="L12" s="177" t="s">
        <v>131</v>
      </c>
      <c r="M12" s="177" t="s">
        <v>132</v>
      </c>
      <c r="N12" s="177" t="s">
        <v>122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212" t="s">
        <v>40</v>
      </c>
      <c r="B13" s="213"/>
      <c r="C13" s="39">
        <f>SUM(C12:C12)</f>
        <v>133.76</v>
      </c>
      <c r="D13" s="39">
        <f>SUM(D12:D12)</f>
        <v>22.29</v>
      </c>
      <c r="E13" s="39"/>
      <c r="F13" s="39">
        <f>SUM(F12:F12)</f>
        <v>111.47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10" t="s">
        <v>41</v>
      </c>
      <c r="C15" s="211"/>
    </row>
    <row r="16" spans="1:26" x14ac:dyDescent="0.2">
      <c r="B16" s="41" t="s">
        <v>42</v>
      </c>
      <c r="C16" s="42" t="s">
        <v>43</v>
      </c>
    </row>
    <row r="17" spans="2:3" x14ac:dyDescent="0.2">
      <c r="B17" s="41" t="s">
        <v>31</v>
      </c>
      <c r="C17" s="42" t="s">
        <v>44</v>
      </c>
    </row>
    <row r="18" spans="2:3" x14ac:dyDescent="0.2">
      <c r="B18" s="41" t="s">
        <v>45</v>
      </c>
      <c r="C18" s="42" t="s">
        <v>46</v>
      </c>
    </row>
    <row r="19" spans="2:3" x14ac:dyDescent="0.2">
      <c r="B19" s="43" t="s">
        <v>36</v>
      </c>
      <c r="C19" s="44" t="s">
        <v>47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4" stopIfTrue="1">
      <formula>AND(SUM($P12:$T12)&gt;0,NOT(ISBLANK(J12)))</formula>
    </cfRule>
    <cfRule type="expression" dxfId="115" priority="5" stopIfTrue="1">
      <formula>SUM($P12:$T12)&gt;0</formula>
    </cfRule>
  </conditionalFormatting>
  <conditionalFormatting sqref="C12 B1:E1 B3:E3">
    <cfRule type="expression" dxfId="114" priority="6" stopIfTrue="1">
      <formula>ISBLANK(B1)</formula>
    </cfRule>
  </conditionalFormatting>
  <conditionalFormatting sqref="L12:N12">
    <cfRule type="expression" dxfId="113" priority="7" stopIfTrue="1">
      <formula>AND(NOT(ISBLANK($C12)),ISBLANK(L12))</formula>
    </cfRule>
  </conditionalFormatting>
  <conditionalFormatting sqref="B12">
    <cfRule type="expression" dxfId="112" priority="8" stopIfTrue="1">
      <formula>AND(NOT(ISBLANK(C12)),ISBLANK(B12))</formula>
    </cfRule>
  </conditionalFormatting>
  <conditionalFormatting sqref="A12">
    <cfRule type="expression" dxfId="111" priority="9" stopIfTrue="1">
      <formula>AND(NOT(ISBLANK(C12)),ISBLANK(A12))</formula>
    </cfRule>
  </conditionalFormatting>
  <conditionalFormatting sqref="E12">
    <cfRule type="expression" dxfId="110" priority="10" stopIfTrue="1">
      <formula>AND(NOT(ISBLANK(C12)),ISBLANK(E12),B12="S")</formula>
    </cfRule>
  </conditionalFormatting>
  <conditionalFormatting sqref="C5 E5">
    <cfRule type="expression" dxfId="109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48532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86" bestFit="1" customWidth="1"/>
    <col min="2" max="2" width="10.42578125" style="86" customWidth="1"/>
    <col min="3" max="6" width="15.7109375" style="86" customWidth="1"/>
    <col min="7" max="7" width="8.42578125" style="86" customWidth="1"/>
    <col min="8" max="8" width="9" style="86" customWidth="1"/>
    <col min="9" max="9" width="11.7109375" style="86" bestFit="1" customWidth="1"/>
    <col min="10" max="10" width="3" style="86" customWidth="1"/>
    <col min="11" max="11" width="29.7109375" style="86" customWidth="1"/>
    <col min="12" max="12" width="50.7109375" style="86" customWidth="1"/>
    <col min="13" max="14" width="27.42578125" style="86" customWidth="1"/>
    <col min="15" max="15" width="9.140625" style="86"/>
    <col min="16" max="19" width="9.140625" style="86" hidden="1" customWidth="1" outlineLevel="1"/>
    <col min="20" max="20" width="9.140625" style="86" collapsed="1"/>
    <col min="21" max="16384" width="9.140625" style="86"/>
  </cols>
  <sheetData>
    <row r="1" spans="1:26" ht="36.75" customHeight="1" x14ac:dyDescent="0.2">
      <c r="A1" s="82" t="s">
        <v>0</v>
      </c>
      <c r="B1" s="198" t="s">
        <v>48</v>
      </c>
      <c r="C1" s="199"/>
      <c r="D1" s="199"/>
      <c r="E1" s="200"/>
      <c r="F1" s="83"/>
      <c r="G1" s="83"/>
      <c r="H1" s="83"/>
      <c r="I1" s="83"/>
      <c r="J1" s="83"/>
      <c r="K1" s="83"/>
      <c r="L1" s="84"/>
      <c r="M1" s="84"/>
      <c r="N1" s="85"/>
    </row>
    <row r="2" spans="1:26" x14ac:dyDescent="0.2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9"/>
    </row>
    <row r="3" spans="1:26" ht="36.75" customHeight="1" x14ac:dyDescent="0.2">
      <c r="A3" s="90" t="s">
        <v>2</v>
      </c>
      <c r="B3" s="198" t="s">
        <v>177</v>
      </c>
      <c r="C3" s="199"/>
      <c r="D3" s="199"/>
      <c r="E3" s="200"/>
      <c r="F3" s="91"/>
      <c r="G3" s="91"/>
      <c r="H3" s="91"/>
      <c r="I3" s="91"/>
      <c r="J3" s="91"/>
      <c r="K3" s="91"/>
      <c r="L3" s="88"/>
      <c r="M3" s="88"/>
      <c r="N3" s="89"/>
    </row>
    <row r="4" spans="1:26" x14ac:dyDescent="0.2">
      <c r="A4" s="8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9"/>
    </row>
    <row r="5" spans="1:26" ht="36" customHeight="1" x14ac:dyDescent="0.2">
      <c r="A5" s="92" t="s">
        <v>3</v>
      </c>
      <c r="B5" s="93" t="s">
        <v>4</v>
      </c>
      <c r="C5" s="94">
        <v>44177</v>
      </c>
      <c r="D5" s="93" t="s">
        <v>5</v>
      </c>
      <c r="E5" s="94">
        <v>44207</v>
      </c>
      <c r="F5" s="95"/>
      <c r="G5" s="96"/>
      <c r="H5" s="97"/>
      <c r="I5" s="97"/>
      <c r="J5" s="97"/>
      <c r="K5" s="97"/>
      <c r="L5" s="88"/>
      <c r="M5" s="88"/>
      <c r="N5" s="89"/>
    </row>
    <row r="6" spans="1:26" x14ac:dyDescent="0.2">
      <c r="A6" s="87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9"/>
    </row>
    <row r="7" spans="1:26" x14ac:dyDescent="0.2">
      <c r="A7" s="87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9"/>
    </row>
    <row r="8" spans="1:26" x14ac:dyDescent="0.2">
      <c r="A8" s="98" t="s">
        <v>6</v>
      </c>
      <c r="B8" s="99" t="s">
        <v>7</v>
      </c>
      <c r="C8" s="99" t="s">
        <v>8</v>
      </c>
      <c r="D8" s="99" t="s">
        <v>7</v>
      </c>
      <c r="E8" s="99" t="s">
        <v>9</v>
      </c>
      <c r="F8" s="99" t="s">
        <v>10</v>
      </c>
      <c r="G8" s="196" t="s">
        <v>11</v>
      </c>
      <c r="H8" s="201"/>
      <c r="I8" s="201"/>
      <c r="J8" s="197"/>
      <c r="K8" s="98" t="s">
        <v>12</v>
      </c>
      <c r="L8" s="99" t="s">
        <v>13</v>
      </c>
      <c r="M8" s="100" t="s">
        <v>14</v>
      </c>
      <c r="N8" s="100" t="s">
        <v>15</v>
      </c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</row>
    <row r="9" spans="1:26" x14ac:dyDescent="0.2">
      <c r="A9" s="102" t="s">
        <v>16</v>
      </c>
      <c r="B9" s="103" t="s">
        <v>17</v>
      </c>
      <c r="C9" s="103" t="s">
        <v>18</v>
      </c>
      <c r="D9" s="103" t="s">
        <v>18</v>
      </c>
      <c r="E9" s="103" t="s">
        <v>19</v>
      </c>
      <c r="F9" s="103" t="s">
        <v>18</v>
      </c>
      <c r="G9" s="202"/>
      <c r="H9" s="203"/>
      <c r="I9" s="203"/>
      <c r="J9" s="204"/>
      <c r="K9" s="102" t="s">
        <v>20</v>
      </c>
      <c r="L9" s="103" t="s">
        <v>21</v>
      </c>
      <c r="M9" s="104"/>
      <c r="N9" s="105" t="s">
        <v>22</v>
      </c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</row>
    <row r="10" spans="1:26" x14ac:dyDescent="0.2">
      <c r="A10" s="106" t="s">
        <v>23</v>
      </c>
      <c r="B10" s="107" t="s">
        <v>24</v>
      </c>
      <c r="C10" s="107" t="s">
        <v>25</v>
      </c>
      <c r="D10" s="107" t="s">
        <v>25</v>
      </c>
      <c r="E10" s="107" t="s">
        <v>25</v>
      </c>
      <c r="F10" s="107" t="s">
        <v>25</v>
      </c>
      <c r="G10" s="108" t="s">
        <v>26</v>
      </c>
      <c r="H10" s="108" t="s">
        <v>27</v>
      </c>
      <c r="I10" s="108" t="s">
        <v>28</v>
      </c>
      <c r="J10" s="108"/>
      <c r="K10" s="109" t="s">
        <v>29</v>
      </c>
      <c r="L10" s="110"/>
      <c r="M10" s="111"/>
      <c r="N10" s="112"/>
    </row>
    <row r="11" spans="1:26" ht="0.75" customHeight="1" x14ac:dyDescent="0.2">
      <c r="A11" s="113"/>
      <c r="B11" s="107"/>
      <c r="C11" s="107"/>
      <c r="D11" s="107"/>
      <c r="E11" s="107"/>
      <c r="F11" s="107"/>
      <c r="G11" s="108"/>
      <c r="H11" s="108"/>
      <c r="I11" s="108"/>
      <c r="J11" s="108"/>
      <c r="K11" s="108"/>
      <c r="L11" s="110"/>
      <c r="M11" s="111"/>
      <c r="N11" s="111"/>
    </row>
    <row r="12" spans="1:26" ht="15.75" x14ac:dyDescent="0.25">
      <c r="A12" s="114">
        <v>44146</v>
      </c>
      <c r="B12" s="115" t="s">
        <v>45</v>
      </c>
      <c r="C12" s="116">
        <v>88.38</v>
      </c>
      <c r="D12" s="117">
        <v>14.73</v>
      </c>
      <c r="E12" s="116"/>
      <c r="F12" s="118">
        <f>C12-D12</f>
        <v>73.649999999999991</v>
      </c>
      <c r="G12" s="119">
        <v>110</v>
      </c>
      <c r="H12" s="119">
        <v>4001</v>
      </c>
      <c r="I12" s="120"/>
      <c r="J12" s="121" t="s">
        <v>45</v>
      </c>
      <c r="K12" s="121" t="s">
        <v>101</v>
      </c>
      <c r="L12" s="122" t="s">
        <v>102</v>
      </c>
      <c r="M12" s="122" t="s">
        <v>103</v>
      </c>
      <c r="N12" s="123" t="s">
        <v>104</v>
      </c>
    </row>
    <row r="13" spans="1:26" ht="20.100000000000001" customHeight="1" thickBot="1" x14ac:dyDescent="0.25">
      <c r="A13" s="205" t="s">
        <v>40</v>
      </c>
      <c r="B13" s="206"/>
      <c r="C13" s="124">
        <f>SUM(C12:C12)</f>
        <v>88.38</v>
      </c>
      <c r="D13" s="124">
        <f>SUM(D12:D12)</f>
        <v>14.73</v>
      </c>
      <c r="E13" s="124"/>
      <c r="F13" s="124">
        <f>SUM(F12:F12)</f>
        <v>73.649999999999991</v>
      </c>
      <c r="G13" s="125"/>
      <c r="H13" s="125"/>
      <c r="I13" s="125"/>
      <c r="J13" s="126"/>
      <c r="K13" s="126"/>
      <c r="L13" s="127"/>
      <c r="M13" s="128"/>
      <c r="N13" s="129"/>
    </row>
    <row r="15" spans="1:26" x14ac:dyDescent="0.2">
      <c r="B15" s="196" t="s">
        <v>41</v>
      </c>
      <c r="C15" s="197"/>
    </row>
    <row r="16" spans="1:26" x14ac:dyDescent="0.2">
      <c r="B16" s="130" t="s">
        <v>42</v>
      </c>
      <c r="C16" s="131" t="s">
        <v>43</v>
      </c>
    </row>
    <row r="17" spans="2:3" x14ac:dyDescent="0.2">
      <c r="B17" s="130" t="s">
        <v>31</v>
      </c>
      <c r="C17" s="131" t="s">
        <v>44</v>
      </c>
    </row>
    <row r="18" spans="2:3" x14ac:dyDescent="0.2">
      <c r="B18" s="130" t="s">
        <v>45</v>
      </c>
      <c r="C18" s="131" t="s">
        <v>46</v>
      </c>
    </row>
    <row r="19" spans="2:3" x14ac:dyDescent="0.2">
      <c r="B19" s="111" t="s">
        <v>36</v>
      </c>
      <c r="C19" s="132" t="s">
        <v>47</v>
      </c>
    </row>
    <row r="1048532" spans="8:8" x14ac:dyDescent="0.2">
      <c r="H1048532" s="119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2" stopIfTrue="1">
      <formula>AND(SUM($P12:$T12)&gt;0,NOT(ISBLANK(J12)))</formula>
    </cfRule>
    <cfRule type="expression" dxfId="154" priority="3" stopIfTrue="1">
      <formula>SUM($P12:$T12)&gt;0</formula>
    </cfRule>
  </conditionalFormatting>
  <conditionalFormatting sqref="C5 B1:E1 B3:E3 E5 C12">
    <cfRule type="expression" dxfId="153" priority="4" stopIfTrue="1">
      <formula>ISBLANK(B1)</formula>
    </cfRule>
  </conditionalFormatting>
  <conditionalFormatting sqref="L12:N12">
    <cfRule type="expression" dxfId="152" priority="5" stopIfTrue="1">
      <formula>AND(NOT(ISBLANK($C12)),ISBLANK(L12))</formula>
    </cfRule>
  </conditionalFormatting>
  <conditionalFormatting sqref="B12">
    <cfRule type="expression" dxfId="151" priority="6" stopIfTrue="1">
      <formula>AND(NOT(ISBLANK(C12)),ISBLANK(B12))</formula>
    </cfRule>
  </conditionalFormatting>
  <conditionalFormatting sqref="A12">
    <cfRule type="expression" dxfId="150" priority="7" stopIfTrue="1">
      <formula>AND(NOT(ISBLANK(C12)),ISBLANK(A12))</formula>
    </cfRule>
  </conditionalFormatting>
  <conditionalFormatting sqref="E12">
    <cfRule type="expression" dxfId="149" priority="1" stopIfTrue="1">
      <formula>AND(NOT(ISBLANK(C12)),ISBLANK(E12),B12="S")</formula>
    </cfRule>
  </conditionalFormatting>
  <dataValidations count="3">
    <dataValidation type="list" allowBlank="1" showInputMessage="1" showErrorMessage="1" sqref="B12">
      <formula1>$B$16:$B$19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207" t="s">
        <v>178</v>
      </c>
      <c r="C3" s="208"/>
      <c r="D3" s="208"/>
      <c r="E3" s="209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94">
        <v>44177</v>
      </c>
      <c r="D5" s="93" t="s">
        <v>5</v>
      </c>
      <c r="E5" s="94">
        <v>44207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0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9" t="s">
        <v>28</v>
      </c>
      <c r="J10" s="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4">
        <v>44179</v>
      </c>
      <c r="B12" s="75" t="s">
        <v>31</v>
      </c>
      <c r="C12" s="76">
        <v>24.98</v>
      </c>
      <c r="D12" s="76">
        <v>0</v>
      </c>
      <c r="E12" s="76"/>
      <c r="F12" s="76">
        <v>24.98</v>
      </c>
      <c r="G12" s="79">
        <v>110</v>
      </c>
      <c r="H12" s="55">
        <v>4400</v>
      </c>
      <c r="I12" s="65" t="s">
        <v>32</v>
      </c>
      <c r="J12" s="62"/>
      <c r="K12" s="68" t="s">
        <v>33</v>
      </c>
      <c r="L12" s="45" t="s">
        <v>34</v>
      </c>
      <c r="M12" s="45" t="s">
        <v>35</v>
      </c>
      <c r="O12" s="5" t="b">
        <f t="shared" ref="O12:O13" si="0">OR(G12&lt;100,LEN(G12)=2)</f>
        <v>0</v>
      </c>
      <c r="P12" s="5" t="b">
        <f t="shared" ref="P12:P13" si="1">OR(H12&lt;1000,LEN(H12)=3)</f>
        <v>0</v>
      </c>
      <c r="Q12" s="5" t="b">
        <f t="shared" ref="Q12:Q13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74">
        <v>44179</v>
      </c>
      <c r="B13" s="75" t="s">
        <v>36</v>
      </c>
      <c r="C13" s="76">
        <v>337.13</v>
      </c>
      <c r="D13" s="76">
        <v>0</v>
      </c>
      <c r="E13" s="76"/>
      <c r="F13" s="76">
        <v>337.13</v>
      </c>
      <c r="G13" s="64">
        <v>214</v>
      </c>
      <c r="H13" s="55">
        <v>4020</v>
      </c>
      <c r="I13" s="77"/>
      <c r="J13" s="62"/>
      <c r="K13" s="68" t="s">
        <v>37</v>
      </c>
      <c r="L13" s="45" t="s">
        <v>38</v>
      </c>
      <c r="M13" s="73" t="s">
        <v>39</v>
      </c>
      <c r="N13" s="78"/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20.100000000000001" customHeight="1" thickBot="1" x14ac:dyDescent="0.25">
      <c r="A14" s="212" t="s">
        <v>40</v>
      </c>
      <c r="B14" s="213"/>
      <c r="C14" s="39">
        <f>SUM(C12:C13)</f>
        <v>362.11</v>
      </c>
      <c r="D14" s="39">
        <f>SUM(D12:D13)</f>
        <v>0</v>
      </c>
      <c r="E14" s="39"/>
      <c r="F14" s="61">
        <f>SUM(F12:F13)</f>
        <v>362.11</v>
      </c>
      <c r="G14" s="66"/>
      <c r="H14" s="56"/>
      <c r="I14" s="67"/>
      <c r="J14" s="63"/>
      <c r="K14" s="46"/>
      <c r="L14" s="53"/>
      <c r="M14" s="47"/>
    </row>
    <row r="16" spans="1:25" x14ac:dyDescent="0.2">
      <c r="B16" s="210" t="s">
        <v>41</v>
      </c>
      <c r="C16" s="211"/>
    </row>
    <row r="17" spans="2:3" x14ac:dyDescent="0.2">
      <c r="B17" s="41" t="s">
        <v>42</v>
      </c>
      <c r="C17" s="42" t="s">
        <v>43</v>
      </c>
    </row>
    <row r="18" spans="2:3" x14ac:dyDescent="0.2">
      <c r="B18" s="41" t="s">
        <v>31</v>
      </c>
      <c r="C18" s="42" t="s">
        <v>44</v>
      </c>
    </row>
    <row r="19" spans="2:3" x14ac:dyDescent="0.2">
      <c r="B19" s="41" t="s">
        <v>45</v>
      </c>
      <c r="C19" s="42" t="s">
        <v>46</v>
      </c>
    </row>
    <row r="20" spans="2:3" x14ac:dyDescent="0.2">
      <c r="B20" s="43" t="s">
        <v>36</v>
      </c>
      <c r="C20" s="44" t="s">
        <v>47</v>
      </c>
    </row>
  </sheetData>
  <mergeCells count="6">
    <mergeCell ref="B3:E3"/>
    <mergeCell ref="B1:E1"/>
    <mergeCell ref="B16:C16"/>
    <mergeCell ref="A14:B14"/>
    <mergeCell ref="G8:I8"/>
    <mergeCell ref="G9:I9"/>
  </mergeCells>
  <phoneticPr fontId="5" type="noConversion"/>
  <conditionalFormatting sqref="B1:E1 B3:E3 F12:F13 C12:C13">
    <cfRule type="expression" dxfId="148" priority="92" stopIfTrue="1">
      <formula>ISBLANK(B1)</formula>
    </cfRule>
  </conditionalFormatting>
  <conditionalFormatting sqref="K12:L12 L13">
    <cfRule type="expression" dxfId="147" priority="93" stopIfTrue="1">
      <formula>AND(NOT(ISBLANK($C12)),ISBLANK(K12))</formula>
    </cfRule>
  </conditionalFormatting>
  <conditionalFormatting sqref="B12:B13">
    <cfRule type="expression" dxfId="146" priority="94" stopIfTrue="1">
      <formula>AND(NOT(ISBLANK(C12)),ISBLANK(B12))</formula>
    </cfRule>
  </conditionalFormatting>
  <conditionalFormatting sqref="A12:A13">
    <cfRule type="expression" dxfId="145" priority="95" stopIfTrue="1">
      <formula>AND(NOT(ISBLANK(C12)),ISBLANK(A12))</formula>
    </cfRule>
  </conditionalFormatting>
  <conditionalFormatting sqref="D12:E13">
    <cfRule type="expression" dxfId="144" priority="99" stopIfTrue="1">
      <formula>AND(NOT(ISBLANK(B12)),ISBLANK(D12),A12="S")</formula>
    </cfRule>
  </conditionalFormatting>
  <conditionalFormatting sqref="J13">
    <cfRule type="expression" priority="104" stopIfTrue="1">
      <formula>AND(SUM($O13:$S13)&gt;0,NOT(ISBLANK(J13)))</formula>
    </cfRule>
    <cfRule type="expression" dxfId="143" priority="105" stopIfTrue="1">
      <formula>SUM($O13:$S13)&gt;0</formula>
    </cfRule>
  </conditionalFormatting>
  <conditionalFormatting sqref="M12">
    <cfRule type="expression" dxfId="142" priority="82" stopIfTrue="1">
      <formula>AND(NOT(ISBLANK($C12)),ISBLANK(M12))</formula>
    </cfRule>
  </conditionalFormatting>
  <conditionalFormatting sqref="K13">
    <cfRule type="expression" dxfId="141" priority="64" stopIfTrue="1">
      <formula>AND(NOT(ISBLANK($C13)),ISBLANK(K13))</formula>
    </cfRule>
  </conditionalFormatting>
  <conditionalFormatting sqref="J12:J13">
    <cfRule type="expression" priority="26" stopIfTrue="1">
      <formula>AND(SUM($O12:$S12)&gt;0,NOT(ISBLANK(J12)))</formula>
    </cfRule>
    <cfRule type="expression" dxfId="140" priority="27" stopIfTrue="1">
      <formula>SUM($O12:$S12)&gt;0</formula>
    </cfRule>
  </conditionalFormatting>
  <conditionalFormatting sqref="C5 E5">
    <cfRule type="expression" dxfId="139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3">
      <formula1>$B$17:$B$20</formula1>
    </dataValidation>
    <dataValidation type="date" allowBlank="1" showInputMessage="1" showErrorMessage="1" sqref="C5 E5">
      <formula1>NOW()-120</formula1>
      <formula2>NOW()</formula2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12" sqref="C12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136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183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173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7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74">
        <v>44204</v>
      </c>
      <c r="B12" s="30" t="s">
        <v>31</v>
      </c>
      <c r="C12" s="31">
        <v>9.99</v>
      </c>
      <c r="D12" s="32"/>
      <c r="E12" s="31"/>
      <c r="F12" s="149">
        <v>9.99</v>
      </c>
      <c r="G12" s="55">
        <v>110</v>
      </c>
      <c r="H12" s="55">
        <v>4400</v>
      </c>
      <c r="I12" s="55" t="s">
        <v>137</v>
      </c>
      <c r="J12" s="121"/>
      <c r="K12" s="121" t="s">
        <v>101</v>
      </c>
      <c r="L12" s="181" t="s">
        <v>138</v>
      </c>
      <c r="M12" s="122" t="s">
        <v>139</v>
      </c>
      <c r="N12" s="122" t="s">
        <v>140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212" t="s">
        <v>40</v>
      </c>
      <c r="B13" s="213"/>
      <c r="C13" s="39">
        <f>SUM(C12:C12)</f>
        <v>9.99</v>
      </c>
      <c r="D13" s="39">
        <f>SUM(D12:D12)</f>
        <v>0</v>
      </c>
      <c r="E13" s="39"/>
      <c r="F13" s="39">
        <f>SUM(F12:F12)</f>
        <v>9.99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10" t="s">
        <v>41</v>
      </c>
      <c r="C15" s="211"/>
    </row>
    <row r="16" spans="1:26" x14ac:dyDescent="0.2">
      <c r="B16" s="41" t="s">
        <v>42</v>
      </c>
      <c r="C16" s="42" t="s">
        <v>43</v>
      </c>
    </row>
    <row r="17" spans="2:3" x14ac:dyDescent="0.2">
      <c r="B17" s="41" t="s">
        <v>31</v>
      </c>
      <c r="C17" s="42" t="s">
        <v>44</v>
      </c>
    </row>
    <row r="18" spans="2:3" x14ac:dyDescent="0.2">
      <c r="B18" s="41" t="s">
        <v>45</v>
      </c>
      <c r="C18" s="42" t="s">
        <v>46</v>
      </c>
    </row>
    <row r="19" spans="2:3" x14ac:dyDescent="0.2">
      <c r="B19" s="41" t="s">
        <v>128</v>
      </c>
      <c r="C19" s="42" t="s">
        <v>129</v>
      </c>
    </row>
    <row r="20" spans="2:3" x14ac:dyDescent="0.2">
      <c r="B20" s="43" t="s">
        <v>36</v>
      </c>
      <c r="C20" s="44" t="s">
        <v>47</v>
      </c>
    </row>
    <row r="23" spans="2:3" x14ac:dyDescent="0.2">
      <c r="B23" s="220"/>
      <c r="C23" s="220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">
    <cfRule type="expression" priority="5" stopIfTrue="1">
      <formula>AND(SUM($P12:$T12)&gt;0,NOT(ISBLANK(J12)))</formula>
    </cfRule>
    <cfRule type="expression" dxfId="100" priority="6" stopIfTrue="1">
      <formula>SUM($P12:$T12)&gt;0</formula>
    </cfRule>
  </conditionalFormatting>
  <conditionalFormatting sqref="B1:E1 B3:E3 C12">
    <cfRule type="expression" dxfId="99" priority="7" stopIfTrue="1">
      <formula>ISBLANK(B1)</formula>
    </cfRule>
  </conditionalFormatting>
  <conditionalFormatting sqref="B12">
    <cfRule type="expression" dxfId="98" priority="8" stopIfTrue="1">
      <formula>AND(NOT(ISBLANK(C12)),ISBLANK(B12))</formula>
    </cfRule>
  </conditionalFormatting>
  <conditionalFormatting sqref="A12">
    <cfRule type="expression" dxfId="97" priority="9" stopIfTrue="1">
      <formula>AND(NOT(ISBLANK(C12)),ISBLANK(A12))</formula>
    </cfRule>
  </conditionalFormatting>
  <conditionalFormatting sqref="E12">
    <cfRule type="expression" dxfId="96" priority="10" stopIfTrue="1">
      <formula>AND(NOT(ISBLANK(C12)),ISBLANK(E12),B12="S")</formula>
    </cfRule>
  </conditionalFormatting>
  <conditionalFormatting sqref="C5">
    <cfRule type="expression" dxfId="95" priority="4" stopIfTrue="1">
      <formula>ISBLANK(C5)</formula>
    </cfRule>
  </conditionalFormatting>
  <conditionalFormatting sqref="K12">
    <cfRule type="expression" priority="1" stopIfTrue="1">
      <formula>AND(SUM($P12:$T12)&gt;0,NOT(ISBLANK(K12)))</formula>
    </cfRule>
    <cfRule type="expression" dxfId="94" priority="2" stopIfTrue="1">
      <formula>SUM($P12:$T12)&gt;0</formula>
    </cfRule>
  </conditionalFormatting>
  <conditionalFormatting sqref="L12:N12">
    <cfRule type="expression" dxfId="93" priority="3" stopIfTrue="1">
      <formula>AND(NOT(ISBLANK($C12)),ISBLANK(L12))</formula>
    </cfRule>
  </conditionalFormatting>
  <dataValidations count="2">
    <dataValidation type="list" allowBlank="1" showInputMessage="1" showErrorMessage="1" sqref="B12">
      <formula1>$B$16:$B$20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'C:\Users\Michelle.Smith\Downloads\[Mark 01 Jan 2021.xlsx]Sheet2'!#REF!</xm:f>
          </x14:formula1>
          <xm:sqref>B1:E1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E5" sqref="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182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243">
        <v>44177</v>
      </c>
      <c r="D5" s="244" t="s">
        <v>5</v>
      </c>
      <c r="E5" s="243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33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33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74">
        <v>44179</v>
      </c>
      <c r="B12" s="30" t="s">
        <v>45</v>
      </c>
      <c r="C12" s="31">
        <v>128</v>
      </c>
      <c r="D12" s="32">
        <v>21.32</v>
      </c>
      <c r="E12" s="31"/>
      <c r="F12" s="149">
        <v>106.68</v>
      </c>
      <c r="G12" s="55"/>
      <c r="H12" s="55">
        <v>690</v>
      </c>
      <c r="I12" s="55">
        <v>4001</v>
      </c>
      <c r="J12" s="175" t="s">
        <v>45</v>
      </c>
      <c r="K12" s="175" t="s">
        <v>133</v>
      </c>
      <c r="L12" s="175" t="s">
        <v>134</v>
      </c>
      <c r="M12" s="177" t="s">
        <v>135</v>
      </c>
      <c r="N12" s="177" t="s">
        <v>127</v>
      </c>
      <c r="P12" s="5" t="b">
        <f t="shared" ref="P12" si="0">OR(G12&lt;100,LEN(G12)=2)</f>
        <v>1</v>
      </c>
      <c r="Q12" s="5" t="b">
        <f t="shared" ref="Q12" si="1">OR(H12&lt;1000,LEN(H12)=3)</f>
        <v>1</v>
      </c>
      <c r="R12" s="5" t="b">
        <f t="shared" ref="R12" si="2">IF(I12&lt;1000,TRUE)</f>
        <v>0</v>
      </c>
      <c r="S12" s="5" t="e">
        <f>OR(#REF!&lt;100000,LEN(#REF!)=5)</f>
        <v>#REF!</v>
      </c>
    </row>
    <row r="13" spans="1:26" ht="20.100000000000001" customHeight="1" thickBot="1" x14ac:dyDescent="0.25">
      <c r="A13" s="212" t="s">
        <v>40</v>
      </c>
      <c r="B13" s="213"/>
      <c r="C13" s="39">
        <f>SUM(C12:C12)</f>
        <v>128</v>
      </c>
      <c r="D13" s="39">
        <f>SUM(D12:D12)</f>
        <v>21.32</v>
      </c>
      <c r="E13" s="39"/>
      <c r="F13" s="39">
        <f>SUM(F12:F12)</f>
        <v>106.68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10" t="s">
        <v>41</v>
      </c>
      <c r="C15" s="211"/>
    </row>
    <row r="16" spans="1:26" x14ac:dyDescent="0.2">
      <c r="B16" s="41" t="s">
        <v>42</v>
      </c>
      <c r="C16" s="42" t="s">
        <v>43</v>
      </c>
    </row>
    <row r="17" spans="2:3" x14ac:dyDescent="0.2">
      <c r="B17" s="41" t="s">
        <v>31</v>
      </c>
      <c r="C17" s="42" t="s">
        <v>44</v>
      </c>
    </row>
    <row r="18" spans="2:3" x14ac:dyDescent="0.2">
      <c r="B18" s="41" t="s">
        <v>45</v>
      </c>
      <c r="C18" s="42" t="s">
        <v>46</v>
      </c>
    </row>
    <row r="19" spans="2:3" x14ac:dyDescent="0.2">
      <c r="B19" s="43" t="s">
        <v>36</v>
      </c>
      <c r="C19" s="44" t="s">
        <v>47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10" stopIfTrue="1">
      <formula>AND(SUM($P12:$T12)&gt;0,NOT(ISBLANK(J12)))</formula>
    </cfRule>
    <cfRule type="expression" dxfId="108" priority="11" stopIfTrue="1">
      <formula>SUM($P12:$T12)&gt;0</formula>
    </cfRule>
  </conditionalFormatting>
  <conditionalFormatting sqref="C12 B1:E1 B3:E3">
    <cfRule type="expression" dxfId="107" priority="12" stopIfTrue="1">
      <formula>ISBLANK(B1)</formula>
    </cfRule>
  </conditionalFormatting>
  <conditionalFormatting sqref="M12:N12">
    <cfRule type="expression" dxfId="106" priority="13" stopIfTrue="1">
      <formula>AND(NOT(ISBLANK($C12)),ISBLANK(M12))</formula>
    </cfRule>
  </conditionalFormatting>
  <conditionalFormatting sqref="B12">
    <cfRule type="expression" dxfId="105" priority="14" stopIfTrue="1">
      <formula>AND(NOT(ISBLANK(C12)),ISBLANK(B12))</formula>
    </cfRule>
  </conditionalFormatting>
  <conditionalFormatting sqref="A12">
    <cfRule type="expression" dxfId="104" priority="15" stopIfTrue="1">
      <formula>AND(NOT(ISBLANK(C12)),ISBLANK(A12))</formula>
    </cfRule>
  </conditionalFormatting>
  <conditionalFormatting sqref="E12">
    <cfRule type="expression" dxfId="103" priority="16" stopIfTrue="1">
      <formula>AND(NOT(ISBLANK(C12)),ISBLANK(E12),B12="S")</formula>
    </cfRule>
  </conditionalFormatting>
  <conditionalFormatting sqref="L12">
    <cfRule type="expression" priority="6" stopIfTrue="1">
      <formula>AND(SUM($P12:$T12)&gt;0,NOT(ISBLANK(L12)))</formula>
    </cfRule>
    <cfRule type="expression" dxfId="102" priority="7" stopIfTrue="1">
      <formula>SUM($P12:$T12)&gt;0</formula>
    </cfRule>
  </conditionalFormatting>
  <conditionalFormatting sqref="C5 E5">
    <cfRule type="expression" dxfId="101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 E5">
      <formula1>NOW()-120</formula1>
      <formula2>NOW()</formula2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C6" sqref="C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1</v>
      </c>
      <c r="C1" s="208"/>
      <c r="D1" s="208"/>
      <c r="E1" s="209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184</v>
      </c>
      <c r="C3" s="208"/>
      <c r="D3" s="208"/>
      <c r="E3" s="209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44177</v>
      </c>
      <c r="D5" s="12" t="s">
        <v>5</v>
      </c>
      <c r="E5" s="48">
        <v>44207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78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1"/>
      <c r="K8" s="178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7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174" t="s">
        <v>26</v>
      </c>
      <c r="H10" s="174" t="s">
        <v>27</v>
      </c>
      <c r="I10" s="174" t="s">
        <v>28</v>
      </c>
      <c r="J10" s="174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174"/>
      <c r="H11" s="174"/>
      <c r="I11" s="174"/>
      <c r="J11" s="174"/>
      <c r="K11" s="174"/>
      <c r="L11" s="27"/>
      <c r="M11" s="43"/>
      <c r="N11" s="43"/>
    </row>
    <row r="12" spans="1:26" ht="20.100000000000001" customHeight="1" x14ac:dyDescent="0.25">
      <c r="A12" s="74">
        <v>44187</v>
      </c>
      <c r="B12" s="30" t="s">
        <v>36</v>
      </c>
      <c r="C12" s="31">
        <v>14.85</v>
      </c>
      <c r="D12" s="32"/>
      <c r="E12" s="31"/>
      <c r="F12" s="31">
        <v>14.85</v>
      </c>
      <c r="G12" s="55">
        <v>690</v>
      </c>
      <c r="H12" s="55">
        <v>4400</v>
      </c>
      <c r="I12" s="55"/>
      <c r="J12" s="175" t="s">
        <v>45</v>
      </c>
      <c r="K12" s="175"/>
      <c r="L12" s="182" t="s">
        <v>141</v>
      </c>
      <c r="M12" s="177" t="s">
        <v>142</v>
      </c>
      <c r="N12" s="177" t="s">
        <v>39</v>
      </c>
      <c r="P12" s="5" t="b">
        <f t="shared" ref="P12:P17" si="0">OR(G12&lt;100,LEN(G12)=2)</f>
        <v>0</v>
      </c>
      <c r="Q12" s="5" t="b">
        <f t="shared" ref="Q12:Q17" si="1">OR(H12&lt;1000,LEN(H12)=3)</f>
        <v>0</v>
      </c>
      <c r="R12" s="5" t="b">
        <f t="shared" ref="R12:R17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4">
        <v>44188</v>
      </c>
      <c r="B13" s="75" t="s">
        <v>36</v>
      </c>
      <c r="C13" s="31">
        <v>2.95</v>
      </c>
      <c r="D13" s="32"/>
      <c r="E13" s="31"/>
      <c r="F13" s="31">
        <v>2.95</v>
      </c>
      <c r="G13" s="55">
        <v>690</v>
      </c>
      <c r="H13" s="55">
        <v>4400</v>
      </c>
      <c r="I13" s="55"/>
      <c r="J13" s="175" t="s">
        <v>45</v>
      </c>
      <c r="K13" s="175"/>
      <c r="L13" s="182" t="s">
        <v>141</v>
      </c>
      <c r="M13" s="177" t="s">
        <v>143</v>
      </c>
      <c r="N13" s="177" t="s">
        <v>39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74">
        <v>44195</v>
      </c>
      <c r="B14" s="75" t="s">
        <v>36</v>
      </c>
      <c r="C14" s="31">
        <v>22.8</v>
      </c>
      <c r="D14" s="32"/>
      <c r="E14" s="31"/>
      <c r="F14" s="31">
        <v>22.8</v>
      </c>
      <c r="G14" s="55">
        <v>690</v>
      </c>
      <c r="H14" s="55">
        <v>4400</v>
      </c>
      <c r="I14" s="55"/>
      <c r="J14" s="175" t="s">
        <v>45</v>
      </c>
      <c r="K14" s="175"/>
      <c r="L14" s="182" t="s">
        <v>141</v>
      </c>
      <c r="M14" s="177" t="s">
        <v>144</v>
      </c>
      <c r="N14" s="177" t="s">
        <v>39</v>
      </c>
    </row>
    <row r="15" spans="1:26" ht="20.100000000000001" customHeight="1" x14ac:dyDescent="0.25">
      <c r="A15" s="74">
        <v>44199</v>
      </c>
      <c r="B15" s="75" t="s">
        <v>36</v>
      </c>
      <c r="C15" s="31">
        <v>9.9</v>
      </c>
      <c r="D15" s="32"/>
      <c r="E15" s="31"/>
      <c r="F15" s="31">
        <v>9.9</v>
      </c>
      <c r="G15" s="55">
        <v>690</v>
      </c>
      <c r="H15" s="55">
        <v>4400</v>
      </c>
      <c r="I15" s="55"/>
      <c r="J15" s="175" t="s">
        <v>45</v>
      </c>
      <c r="K15" s="175"/>
      <c r="L15" s="182" t="s">
        <v>141</v>
      </c>
      <c r="M15" s="177" t="s">
        <v>145</v>
      </c>
      <c r="N15" s="177" t="s">
        <v>39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x14ac:dyDescent="0.25">
      <c r="A16" s="74">
        <v>44204</v>
      </c>
      <c r="B16" s="30" t="s">
        <v>36</v>
      </c>
      <c r="C16" s="31">
        <v>2.2999999999999998</v>
      </c>
      <c r="D16" s="32"/>
      <c r="E16" s="31"/>
      <c r="F16" s="31">
        <v>2.2999999999999998</v>
      </c>
      <c r="G16" s="55">
        <v>690</v>
      </c>
      <c r="H16" s="55">
        <v>4400</v>
      </c>
      <c r="I16" s="55" t="s">
        <v>122</v>
      </c>
      <c r="J16" s="175" t="s">
        <v>45</v>
      </c>
      <c r="K16" s="175"/>
      <c r="L16" s="182" t="s">
        <v>141</v>
      </c>
      <c r="M16" s="177" t="s">
        <v>144</v>
      </c>
      <c r="N16" s="177" t="s">
        <v>39</v>
      </c>
      <c r="P16" s="5" t="b">
        <f t="shared" si="0"/>
        <v>0</v>
      </c>
      <c r="Q16" s="5" t="b">
        <f t="shared" si="1"/>
        <v>0</v>
      </c>
      <c r="R16" s="5" t="b">
        <f t="shared" si="2"/>
        <v>0</v>
      </c>
      <c r="S16" s="5" t="e">
        <f>OR(#REF!&lt;100000,LEN(#REF!)=5)</f>
        <v>#REF!</v>
      </c>
    </row>
    <row r="17" spans="1:19" ht="20.100000000000001" customHeight="1" x14ac:dyDescent="0.25">
      <c r="A17" s="74">
        <v>44204</v>
      </c>
      <c r="B17" s="30" t="s">
        <v>45</v>
      </c>
      <c r="C17" s="31">
        <v>5.08</v>
      </c>
      <c r="D17" s="32">
        <v>1.01</v>
      </c>
      <c r="E17" s="31"/>
      <c r="F17" s="149">
        <v>4.07</v>
      </c>
      <c r="G17" s="55">
        <v>690</v>
      </c>
      <c r="H17" s="55">
        <v>4001</v>
      </c>
      <c r="I17" s="55" t="s">
        <v>122</v>
      </c>
      <c r="J17" s="175" t="s">
        <v>45</v>
      </c>
      <c r="K17" s="175"/>
      <c r="L17" s="182" t="s">
        <v>146</v>
      </c>
      <c r="M17" s="177" t="s">
        <v>142</v>
      </c>
      <c r="N17" s="177" t="s">
        <v>39</v>
      </c>
      <c r="P17" s="5" t="b">
        <f t="shared" si="0"/>
        <v>0</v>
      </c>
      <c r="Q17" s="5" t="b">
        <f t="shared" si="1"/>
        <v>0</v>
      </c>
      <c r="R17" s="5" t="b">
        <f t="shared" si="2"/>
        <v>0</v>
      </c>
      <c r="S17" s="5" t="e">
        <f>OR(#REF!&lt;100000,LEN(#REF!)=5)</f>
        <v>#REF!</v>
      </c>
    </row>
    <row r="18" spans="1:19" ht="20.100000000000001" customHeight="1" thickBot="1" x14ac:dyDescent="0.25">
      <c r="A18" s="212" t="s">
        <v>40</v>
      </c>
      <c r="B18" s="213"/>
      <c r="C18" s="39">
        <f>SUM(C12:C17)</f>
        <v>57.879999999999995</v>
      </c>
      <c r="D18" s="39">
        <f>SUM(D12:D17)</f>
        <v>1.01</v>
      </c>
      <c r="E18" s="39">
        <f>SUM(E13:E17)</f>
        <v>0</v>
      </c>
      <c r="F18" s="39">
        <f>SUM(F12:F17)</f>
        <v>56.87</v>
      </c>
      <c r="G18" s="56"/>
      <c r="H18" s="56"/>
      <c r="I18" s="56"/>
      <c r="J18" s="40"/>
      <c r="K18" s="40"/>
      <c r="L18" s="46"/>
      <c r="M18" s="53"/>
      <c r="N18" s="47"/>
    </row>
    <row r="20" spans="1:19" x14ac:dyDescent="0.2">
      <c r="B20" s="210" t="s">
        <v>41</v>
      </c>
      <c r="C20" s="211"/>
    </row>
    <row r="21" spans="1:19" x14ac:dyDescent="0.2">
      <c r="B21" s="41" t="s">
        <v>42</v>
      </c>
      <c r="C21" s="42" t="s">
        <v>43</v>
      </c>
    </row>
    <row r="22" spans="1:19" x14ac:dyDescent="0.2">
      <c r="B22" s="41" t="s">
        <v>31</v>
      </c>
      <c r="C22" s="42" t="s">
        <v>44</v>
      </c>
    </row>
    <row r="23" spans="1:19" x14ac:dyDescent="0.2">
      <c r="B23" s="41" t="s">
        <v>45</v>
      </c>
      <c r="C23" s="42" t="s">
        <v>46</v>
      </c>
    </row>
    <row r="24" spans="1:19" x14ac:dyDescent="0.2">
      <c r="B24" s="43" t="s">
        <v>36</v>
      </c>
      <c r="C24" s="44" t="s">
        <v>47</v>
      </c>
    </row>
  </sheetData>
  <mergeCells count="6">
    <mergeCell ref="B20:C20"/>
    <mergeCell ref="B1:E1"/>
    <mergeCell ref="B3:E3"/>
    <mergeCell ref="G8:J8"/>
    <mergeCell ref="G9:J9"/>
    <mergeCell ref="A18:B18"/>
  </mergeCells>
  <conditionalFormatting sqref="J12:K17">
    <cfRule type="expression" priority="42" stopIfTrue="1">
      <formula>AND(SUM($P12:$T12)&gt;0,NOT(ISBLANK(J12)))</formula>
    </cfRule>
    <cfRule type="expression" dxfId="92" priority="43" stopIfTrue="1">
      <formula>SUM($P12:$T12)&gt;0</formula>
    </cfRule>
  </conditionalFormatting>
  <conditionalFormatting sqref="E5 C12:C17 C5 B1:E1 B3:E3">
    <cfRule type="expression" dxfId="91" priority="44" stopIfTrue="1">
      <formula>ISBLANK(B1)</formula>
    </cfRule>
  </conditionalFormatting>
  <conditionalFormatting sqref="M12:N12">
    <cfRule type="expression" dxfId="90" priority="45" stopIfTrue="1">
      <formula>AND(NOT(ISBLANK($C12)),ISBLANK(M12))</formula>
    </cfRule>
  </conditionalFormatting>
  <conditionalFormatting sqref="B12:B17">
    <cfRule type="expression" dxfId="89" priority="46" stopIfTrue="1">
      <formula>AND(NOT(ISBLANK(C12)),ISBLANK(B12))</formula>
    </cfRule>
  </conditionalFormatting>
  <conditionalFormatting sqref="A12:A17">
    <cfRule type="expression" dxfId="88" priority="47" stopIfTrue="1">
      <formula>AND(NOT(ISBLANK(C12)),ISBLANK(A12))</formula>
    </cfRule>
  </conditionalFormatting>
  <conditionalFormatting sqref="E12:E17">
    <cfRule type="expression" dxfId="87" priority="48" stopIfTrue="1">
      <formula>AND(NOT(ISBLANK(C12)),ISBLANK(E12),B12="S")</formula>
    </cfRule>
  </conditionalFormatting>
  <conditionalFormatting sqref="L12">
    <cfRule type="expression" priority="40" stopIfTrue="1">
      <formula>AND(SUM($P12:$T12)&gt;0,NOT(ISBLANK(L12)))</formula>
    </cfRule>
    <cfRule type="expression" dxfId="86" priority="41" stopIfTrue="1">
      <formula>SUM($P12:$T12)&gt;0</formula>
    </cfRule>
  </conditionalFormatting>
  <conditionalFormatting sqref="M13">
    <cfRule type="expression" dxfId="85" priority="30" stopIfTrue="1">
      <formula>AND(NOT(ISBLANK($C13)),ISBLANK(M13))</formula>
    </cfRule>
  </conditionalFormatting>
  <conditionalFormatting sqref="M14">
    <cfRule type="expression" dxfId="84" priority="29" stopIfTrue="1">
      <formula>AND(NOT(ISBLANK($C14)),ISBLANK(M14))</formula>
    </cfRule>
  </conditionalFormatting>
  <conditionalFormatting sqref="M15">
    <cfRule type="expression" dxfId="83" priority="28" stopIfTrue="1">
      <formula>AND(NOT(ISBLANK($C15)),ISBLANK(M15))</formula>
    </cfRule>
  </conditionalFormatting>
  <conditionalFormatting sqref="L17">
    <cfRule type="expression" priority="26" stopIfTrue="1">
      <formula>AND(SUM($P17:$T17)&gt;0,NOT(ISBLANK(L17)))</formula>
    </cfRule>
    <cfRule type="expression" dxfId="82" priority="27" stopIfTrue="1">
      <formula>SUM($P17:$T17)&gt;0</formula>
    </cfRule>
  </conditionalFormatting>
  <conditionalFormatting sqref="L13">
    <cfRule type="expression" priority="15" stopIfTrue="1">
      <formula>AND(SUM($P13:$T13)&gt;0,NOT(ISBLANK(L13)))</formula>
    </cfRule>
    <cfRule type="expression" dxfId="81" priority="16" stopIfTrue="1">
      <formula>SUM($P13:$T13)&gt;0</formula>
    </cfRule>
  </conditionalFormatting>
  <conditionalFormatting sqref="N13">
    <cfRule type="expression" dxfId="80" priority="14" stopIfTrue="1">
      <formula>AND(NOT(ISBLANK($C13)),ISBLANK(N13))</formula>
    </cfRule>
  </conditionalFormatting>
  <conditionalFormatting sqref="L14">
    <cfRule type="expression" priority="12" stopIfTrue="1">
      <formula>AND(SUM($P14:$T14)&gt;0,NOT(ISBLANK(L14)))</formula>
    </cfRule>
    <cfRule type="expression" dxfId="79" priority="13" stopIfTrue="1">
      <formula>SUM($P14:$T14)&gt;0</formula>
    </cfRule>
  </conditionalFormatting>
  <conditionalFormatting sqref="N14">
    <cfRule type="expression" dxfId="78" priority="11" stopIfTrue="1">
      <formula>AND(NOT(ISBLANK($C14)),ISBLANK(N14))</formula>
    </cfRule>
  </conditionalFormatting>
  <conditionalFormatting sqref="L15">
    <cfRule type="expression" priority="9" stopIfTrue="1">
      <formula>AND(SUM($P15:$T15)&gt;0,NOT(ISBLANK(L15)))</formula>
    </cfRule>
    <cfRule type="expression" dxfId="77" priority="10" stopIfTrue="1">
      <formula>SUM($P15:$T15)&gt;0</formula>
    </cfRule>
  </conditionalFormatting>
  <conditionalFormatting sqref="N15">
    <cfRule type="expression" dxfId="76" priority="8" stopIfTrue="1">
      <formula>AND(NOT(ISBLANK($C15)),ISBLANK(N15))</formula>
    </cfRule>
  </conditionalFormatting>
  <conditionalFormatting sqref="L16">
    <cfRule type="expression" priority="6" stopIfTrue="1">
      <formula>AND(SUM($P16:$T16)&gt;0,NOT(ISBLANK(L16)))</formula>
    </cfRule>
    <cfRule type="expression" dxfId="75" priority="7" stopIfTrue="1">
      <formula>SUM($P16:$T16)&gt;0</formula>
    </cfRule>
  </conditionalFormatting>
  <conditionalFormatting sqref="M16">
    <cfRule type="expression" dxfId="74" priority="5" stopIfTrue="1">
      <formula>AND(NOT(ISBLANK($C16)),ISBLANK(M16))</formula>
    </cfRule>
  </conditionalFormatting>
  <conditionalFormatting sqref="N16">
    <cfRule type="expression" dxfId="73" priority="4" stopIfTrue="1">
      <formula>AND(NOT(ISBLANK($C16)),ISBLANK(N16))</formula>
    </cfRule>
  </conditionalFormatting>
  <conditionalFormatting sqref="M17">
    <cfRule type="expression" dxfId="72" priority="3" stopIfTrue="1">
      <formula>AND(NOT(ISBLANK($C17)),ISBLANK(M17))</formula>
    </cfRule>
  </conditionalFormatting>
  <conditionalFormatting sqref="N17">
    <cfRule type="expression" dxfId="71" priority="2" stopIfTrue="1">
      <formula>AND(NOT(ISBLANK($C17)),ISBLANK(N17))</formula>
    </cfRule>
  </conditionalFormatting>
  <conditionalFormatting sqref="F12:F16">
    <cfRule type="expression" dxfId="70" priority="1" stopIfTrue="1">
      <formula>ISBLANK(F12)</formula>
    </cfRule>
  </conditionalFormatting>
  <dataValidations count="4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7">
      <formula1>$B$21:$B$24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7" t="s">
        <v>48</v>
      </c>
      <c r="C1" s="208"/>
      <c r="D1" s="208"/>
      <c r="E1" s="209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7" t="s">
        <v>49</v>
      </c>
      <c r="C3" s="208"/>
      <c r="D3" s="208"/>
      <c r="E3" s="209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50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10" t="s">
        <v>11</v>
      </c>
      <c r="H8" s="214"/>
      <c r="I8" s="214"/>
      <c r="J8" s="214"/>
      <c r="K8" s="214"/>
      <c r="L8" s="211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51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15"/>
      <c r="H9" s="216"/>
      <c r="I9" s="216"/>
      <c r="J9" s="216"/>
      <c r="K9" s="216"/>
      <c r="L9" s="217"/>
      <c r="M9" s="22" t="s">
        <v>52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53</v>
      </c>
      <c r="H10" s="26" t="s">
        <v>54</v>
      </c>
      <c r="I10" s="26" t="s">
        <v>55</v>
      </c>
      <c r="J10" s="26" t="s">
        <v>56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57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45</v>
      </c>
      <c r="M12" s="45" t="s">
        <v>58</v>
      </c>
      <c r="N12" s="45" t="s">
        <v>59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57</v>
      </c>
      <c r="B13" s="30" t="s">
        <v>45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45</v>
      </c>
      <c r="M13" s="45" t="s">
        <v>60</v>
      </c>
      <c r="N13" s="45" t="s">
        <v>59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61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45</v>
      </c>
      <c r="M14" s="45" t="s">
        <v>62</v>
      </c>
      <c r="N14" s="45" t="s">
        <v>34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63</v>
      </c>
      <c r="B15" s="30" t="s">
        <v>45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45</v>
      </c>
      <c r="M15" s="45" t="s">
        <v>64</v>
      </c>
      <c r="N15" s="45" t="s">
        <v>65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66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45</v>
      </c>
      <c r="M16" s="45" t="s">
        <v>67</v>
      </c>
      <c r="N16" s="45" t="s">
        <v>68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69</v>
      </c>
      <c r="B17" s="30" t="s">
        <v>45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45</v>
      </c>
      <c r="M17" s="45" t="s">
        <v>70</v>
      </c>
      <c r="N17" s="45" t="s">
        <v>71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72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45</v>
      </c>
      <c r="M18" s="45" t="s">
        <v>73</v>
      </c>
      <c r="N18" s="45" t="s">
        <v>74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75</v>
      </c>
      <c r="B19" s="30" t="s">
        <v>36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45</v>
      </c>
      <c r="M19" s="45" t="s">
        <v>76</v>
      </c>
      <c r="N19" s="45" t="s">
        <v>34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77</v>
      </c>
      <c r="B20" s="30" t="s">
        <v>36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45</v>
      </c>
      <c r="M20" s="45" t="s">
        <v>78</v>
      </c>
      <c r="N20" s="45" t="s">
        <v>79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77</v>
      </c>
      <c r="B21" s="30" t="s">
        <v>36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45</v>
      </c>
      <c r="M21" s="45" t="s">
        <v>78</v>
      </c>
      <c r="N21" s="45" t="s">
        <v>79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80</v>
      </c>
      <c r="B22" s="30" t="s">
        <v>45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45</v>
      </c>
      <c r="M22" s="45" t="s">
        <v>81</v>
      </c>
      <c r="N22" s="45" t="s">
        <v>82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45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45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45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45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45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45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45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45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45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212" t="s">
        <v>40</v>
      </c>
      <c r="B32" s="213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210" t="s">
        <v>41</v>
      </c>
      <c r="C34" s="211"/>
    </row>
    <row r="35" spans="2:3" x14ac:dyDescent="0.2">
      <c r="B35" s="41" t="s">
        <v>42</v>
      </c>
      <c r="C35" s="42" t="s">
        <v>43</v>
      </c>
    </row>
    <row r="36" spans="2:3" x14ac:dyDescent="0.2">
      <c r="B36" s="41" t="s">
        <v>31</v>
      </c>
      <c r="C36" s="42" t="s">
        <v>44</v>
      </c>
    </row>
    <row r="37" spans="2:3" x14ac:dyDescent="0.2">
      <c r="B37" s="41" t="s">
        <v>45</v>
      </c>
      <c r="C37" s="42" t="s">
        <v>46</v>
      </c>
    </row>
    <row r="38" spans="2:3" x14ac:dyDescent="0.2">
      <c r="B38" s="43" t="s">
        <v>36</v>
      </c>
      <c r="C38" s="44" t="s">
        <v>47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1" priority="2" stopIfTrue="1">
      <formula>SUM($P12:$T12)&gt;0</formula>
    </cfRule>
  </conditionalFormatting>
  <conditionalFormatting sqref="E5 C12:C31 C5 B1:E1 B3:E3">
    <cfRule type="expression" dxfId="20" priority="3" stopIfTrue="1">
      <formula>ISBLANK(B1)</formula>
    </cfRule>
  </conditionalFormatting>
  <conditionalFormatting sqref="M12:N31">
    <cfRule type="expression" dxfId="19" priority="4" stopIfTrue="1">
      <formula>AND(NOT(ISBLANK($C12)),ISBLANK(M12))</formula>
    </cfRule>
  </conditionalFormatting>
  <conditionalFormatting sqref="B12:B31">
    <cfRule type="expression" dxfId="18" priority="5" stopIfTrue="1">
      <formula>AND(NOT(ISBLANK(C12)),ISBLANK(B12))</formula>
    </cfRule>
  </conditionalFormatting>
  <conditionalFormatting sqref="A12:A31">
    <cfRule type="expression" dxfId="17" priority="6" stopIfTrue="1">
      <formula>AND(NOT(ISBLANK(C12)),ISBLANK(A12))</formula>
    </cfRule>
  </conditionalFormatting>
  <conditionalFormatting sqref="G12:G31">
    <cfRule type="expression" dxfId="16" priority="7" stopIfTrue="1">
      <formula>AND(ISBLANK(G12),NOT(ISBLANK(C12)))</formula>
    </cfRule>
  </conditionalFormatting>
  <conditionalFormatting sqref="H12:I31">
    <cfRule type="expression" dxfId="15" priority="8" stopIfTrue="1">
      <formula>AND(ISBLANK(H12),NOT(ISBLANK($C12)))</formula>
    </cfRule>
  </conditionalFormatting>
  <conditionalFormatting sqref="J12:J31">
    <cfRule type="expression" dxfId="14" priority="9" stopIfTrue="1">
      <formula>AND(ISBLANK(J12),NOT(ISBLANK(C12)))</formula>
    </cfRule>
  </conditionalFormatting>
  <conditionalFormatting sqref="E12:E31">
    <cfRule type="expression" dxfId="13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80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69" t="s">
        <v>83</v>
      </c>
      <c r="H1" s="70" t="s">
        <v>84</v>
      </c>
    </row>
    <row r="2" spans="1:8" x14ac:dyDescent="0.2">
      <c r="A2" s="57" t="s">
        <v>85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4">
        <v>110</v>
      </c>
      <c r="H2" s="55">
        <v>8052</v>
      </c>
    </row>
    <row r="3" spans="1:8" x14ac:dyDescent="0.2">
      <c r="A3" s="57" t="s">
        <v>86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4">
        <v>110</v>
      </c>
      <c r="H3" s="55">
        <v>8052</v>
      </c>
    </row>
    <row r="4" spans="1:8" x14ac:dyDescent="0.2">
      <c r="A4" s="57" t="s">
        <v>87</v>
      </c>
      <c r="B4" s="30" t="s">
        <v>88</v>
      </c>
      <c r="C4" s="31">
        <v>194.16</v>
      </c>
      <c r="D4" s="31">
        <v>0</v>
      </c>
      <c r="E4" s="31"/>
      <c r="F4" s="31">
        <f t="shared" si="0"/>
        <v>194.16</v>
      </c>
      <c r="G4" s="64">
        <v>115</v>
      </c>
      <c r="H4" s="55">
        <v>4014</v>
      </c>
    </row>
    <row r="5" spans="1:8" x14ac:dyDescent="0.2">
      <c r="A5" s="57" t="s">
        <v>89</v>
      </c>
      <c r="B5" s="30" t="s">
        <v>45</v>
      </c>
      <c r="C5" s="72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4">
        <v>110</v>
      </c>
      <c r="H5" s="55">
        <v>4400</v>
      </c>
    </row>
    <row r="6" spans="1:8" x14ac:dyDescent="0.2">
      <c r="A6" s="57" t="s">
        <v>89</v>
      </c>
      <c r="B6" s="30" t="s">
        <v>45</v>
      </c>
      <c r="C6" s="72">
        <v>12</v>
      </c>
      <c r="D6" s="31">
        <f t="shared" si="1"/>
        <v>2</v>
      </c>
      <c r="E6" s="31"/>
      <c r="F6" s="31">
        <f t="shared" si="0"/>
        <v>10</v>
      </c>
      <c r="G6" s="64">
        <v>110</v>
      </c>
      <c r="H6" s="55">
        <v>4400</v>
      </c>
    </row>
    <row r="7" spans="1:8" x14ac:dyDescent="0.2">
      <c r="A7" s="57" t="s">
        <v>86</v>
      </c>
      <c r="B7" s="30" t="s">
        <v>45</v>
      </c>
      <c r="C7" s="72">
        <v>53.97</v>
      </c>
      <c r="D7" s="31">
        <f t="shared" si="1"/>
        <v>9</v>
      </c>
      <c r="E7" s="31"/>
      <c r="F7" s="31">
        <f t="shared" si="0"/>
        <v>44.97</v>
      </c>
      <c r="G7" s="64">
        <v>110</v>
      </c>
      <c r="H7" s="55">
        <v>4400</v>
      </c>
    </row>
    <row r="8" spans="1:8" x14ac:dyDescent="0.2">
      <c r="A8" s="57" t="s">
        <v>87</v>
      </c>
      <c r="B8" s="30" t="s">
        <v>90</v>
      </c>
      <c r="C8" s="72">
        <v>144.25</v>
      </c>
      <c r="D8" s="31">
        <f t="shared" si="1"/>
        <v>24.04</v>
      </c>
      <c r="E8" s="31"/>
      <c r="F8" s="31">
        <f t="shared" si="0"/>
        <v>120.21000000000001</v>
      </c>
      <c r="G8" s="64">
        <v>115</v>
      </c>
      <c r="H8" s="55">
        <v>4014</v>
      </c>
    </row>
    <row r="9" spans="1:8" x14ac:dyDescent="0.2">
      <c r="A9" s="57" t="s">
        <v>91</v>
      </c>
      <c r="B9" s="30" t="s">
        <v>90</v>
      </c>
      <c r="C9" s="72">
        <v>59.99</v>
      </c>
      <c r="D9" s="31">
        <f t="shared" si="1"/>
        <v>10</v>
      </c>
      <c r="E9" s="31"/>
      <c r="F9" s="31">
        <f t="shared" si="0"/>
        <v>49.99</v>
      </c>
      <c r="G9" s="64">
        <v>110</v>
      </c>
      <c r="H9" s="55">
        <v>4400</v>
      </c>
    </row>
    <row r="10" spans="1:8" x14ac:dyDescent="0.2">
      <c r="A10" s="57" t="s">
        <v>92</v>
      </c>
      <c r="B10" s="30" t="s">
        <v>90</v>
      </c>
      <c r="C10" s="72">
        <v>194.4</v>
      </c>
      <c r="D10" s="31">
        <f t="shared" si="1"/>
        <v>32.4</v>
      </c>
      <c r="E10" s="31"/>
      <c r="F10" s="60">
        <f t="shared" si="0"/>
        <v>162</v>
      </c>
      <c r="G10" s="64">
        <v>110</v>
      </c>
      <c r="H10" s="55">
        <v>4400</v>
      </c>
    </row>
    <row r="11" spans="1:8" x14ac:dyDescent="0.2">
      <c r="A11" s="57" t="s">
        <v>93</v>
      </c>
      <c r="B11" s="30" t="s">
        <v>90</v>
      </c>
      <c r="C11" s="72">
        <v>3.1</v>
      </c>
      <c r="D11" s="32">
        <f t="shared" si="1"/>
        <v>0.52</v>
      </c>
      <c r="E11" s="31"/>
      <c r="F11" s="60">
        <f t="shared" si="0"/>
        <v>2.58</v>
      </c>
      <c r="G11" s="64">
        <v>115</v>
      </c>
      <c r="H11" s="55">
        <v>4014</v>
      </c>
    </row>
    <row r="12" spans="1:8" x14ac:dyDescent="0.2">
      <c r="A12" s="57" t="s">
        <v>93</v>
      </c>
      <c r="B12" s="30" t="s">
        <v>94</v>
      </c>
      <c r="C12" s="31">
        <v>13.2</v>
      </c>
      <c r="D12" s="31">
        <v>0</v>
      </c>
      <c r="E12" s="31"/>
      <c r="F12" s="60">
        <f t="shared" si="0"/>
        <v>13.2</v>
      </c>
      <c r="G12" s="64">
        <v>115</v>
      </c>
      <c r="H12" s="55">
        <v>4014</v>
      </c>
    </row>
    <row r="13" spans="1:8" x14ac:dyDescent="0.2">
      <c r="A13" s="57" t="s">
        <v>93</v>
      </c>
      <c r="B13" s="30" t="s">
        <v>94</v>
      </c>
      <c r="C13" s="31">
        <v>24.75</v>
      </c>
      <c r="D13" s="32">
        <v>0</v>
      </c>
      <c r="E13" s="58"/>
      <c r="F13" s="60">
        <f t="shared" si="0"/>
        <v>24.75</v>
      </c>
      <c r="G13" s="64">
        <v>115</v>
      </c>
      <c r="H13" s="55">
        <v>4014</v>
      </c>
    </row>
    <row r="19" spans="2:7" x14ac:dyDescent="0.2">
      <c r="D19" t="s">
        <v>95</v>
      </c>
      <c r="E19" t="s">
        <v>96</v>
      </c>
      <c r="G19" t="s">
        <v>97</v>
      </c>
    </row>
    <row r="20" spans="2:7" x14ac:dyDescent="0.2">
      <c r="C20" t="s">
        <v>98</v>
      </c>
      <c r="D20" s="71">
        <f>SUM(C5:C11)</f>
        <v>479.66000000000008</v>
      </c>
      <c r="E20" s="71">
        <f>SUM(D5:D11)</f>
        <v>79.95</v>
      </c>
      <c r="F20" s="71"/>
      <c r="G20" s="71">
        <f t="shared" ref="G20" si="2">SUM(F5:F11)</f>
        <v>399.71</v>
      </c>
    </row>
    <row r="23" spans="2:7" x14ac:dyDescent="0.2">
      <c r="B23">
        <v>110</v>
      </c>
      <c r="C23">
        <v>4400</v>
      </c>
      <c r="D23" s="71">
        <f>SUM(C5:C7)</f>
        <v>77.92</v>
      </c>
      <c r="E23" s="71">
        <f t="shared" ref="E23:G23" si="3">SUM(D5:D7)</f>
        <v>12.99</v>
      </c>
      <c r="F23" s="71"/>
      <c r="G23" s="71">
        <f t="shared" si="3"/>
        <v>64.930000000000007</v>
      </c>
    </row>
    <row r="24" spans="2:7" x14ac:dyDescent="0.2">
      <c r="B24">
        <v>110</v>
      </c>
      <c r="C24">
        <v>4400</v>
      </c>
      <c r="D24" s="71">
        <f>SUM(C9:C10)</f>
        <v>254.39000000000001</v>
      </c>
      <c r="E24" s="71">
        <f t="shared" ref="E24:G24" si="4">SUM(D9:D10)</f>
        <v>42.4</v>
      </c>
      <c r="F24" s="71">
        <f t="shared" si="4"/>
        <v>0</v>
      </c>
      <c r="G24" s="71">
        <f t="shared" si="4"/>
        <v>211.99</v>
      </c>
    </row>
    <row r="25" spans="2:7" x14ac:dyDescent="0.2">
      <c r="B25">
        <v>115</v>
      </c>
      <c r="C25">
        <v>4014</v>
      </c>
      <c r="D25" s="71">
        <f>SUM(C8)</f>
        <v>144.25</v>
      </c>
      <c r="E25" s="71">
        <f>SUM(D8)</f>
        <v>24.04</v>
      </c>
      <c r="F25" s="71"/>
      <c r="G25" s="71">
        <f>SUM(F8)</f>
        <v>120.21000000000001</v>
      </c>
    </row>
    <row r="26" spans="2:7" x14ac:dyDescent="0.2">
      <c r="B26">
        <v>115</v>
      </c>
      <c r="C26">
        <v>4014</v>
      </c>
      <c r="D26" s="71">
        <f>SUM(C11)</f>
        <v>3.1</v>
      </c>
      <c r="E26" s="71">
        <f t="shared" ref="E26:G26" si="5">SUM(D11)</f>
        <v>0.52</v>
      </c>
      <c r="F26" s="71">
        <f t="shared" si="5"/>
        <v>0</v>
      </c>
      <c r="G26" s="71">
        <f t="shared" si="5"/>
        <v>2.58</v>
      </c>
    </row>
    <row r="31" spans="2:7" x14ac:dyDescent="0.2">
      <c r="C31" t="s">
        <v>99</v>
      </c>
    </row>
    <row r="32" spans="2:7" x14ac:dyDescent="0.2">
      <c r="B32">
        <v>110</v>
      </c>
      <c r="C32">
        <v>8052</v>
      </c>
      <c r="D32" s="71">
        <f>SUM(C2:C3)</f>
        <v>120.6</v>
      </c>
      <c r="E32" s="71">
        <f t="shared" ref="E32:G32" si="6">SUM(D2:D3)</f>
        <v>0</v>
      </c>
      <c r="F32" s="71">
        <f t="shared" si="6"/>
        <v>0</v>
      </c>
      <c r="G32" s="71">
        <f t="shared" si="6"/>
        <v>120.6</v>
      </c>
    </row>
    <row r="33" spans="2:7" x14ac:dyDescent="0.2">
      <c r="B33">
        <v>115</v>
      </c>
      <c r="C33">
        <v>4014</v>
      </c>
      <c r="D33" s="71">
        <f>SUM(C4)</f>
        <v>194.16</v>
      </c>
      <c r="E33" s="71">
        <f t="shared" ref="E33:G33" si="7">SUM(D4)</f>
        <v>0</v>
      </c>
      <c r="F33" s="71">
        <f t="shared" si="7"/>
        <v>0</v>
      </c>
      <c r="G33" s="71">
        <f t="shared" si="7"/>
        <v>194.16</v>
      </c>
    </row>
    <row r="36" spans="2:7" x14ac:dyDescent="0.2">
      <c r="C36" t="s">
        <v>100</v>
      </c>
    </row>
    <row r="37" spans="2:7" x14ac:dyDescent="0.2">
      <c r="B37">
        <v>115</v>
      </c>
      <c r="C37">
        <v>4014</v>
      </c>
      <c r="D37" s="71">
        <f>SUM(C12:C13)</f>
        <v>37.950000000000003</v>
      </c>
      <c r="E37" s="71">
        <f t="shared" ref="E37:G37" si="8">SUM(D12:D13)</f>
        <v>0</v>
      </c>
      <c r="F37" s="71">
        <f t="shared" si="8"/>
        <v>0</v>
      </c>
      <c r="G37" s="71">
        <f t="shared" si="8"/>
        <v>37.950000000000003</v>
      </c>
    </row>
  </sheetData>
  <sortState ref="A2:H13">
    <sortCondition ref="B2:B13"/>
  </sortState>
  <conditionalFormatting sqref="C2:C13">
    <cfRule type="expression" dxfId="12" priority="8" stopIfTrue="1">
      <formula>ISBLANK(C2)</formula>
    </cfRule>
  </conditionalFormatting>
  <conditionalFormatting sqref="B2 B6:B13">
    <cfRule type="expression" dxfId="11" priority="9" stopIfTrue="1">
      <formula>AND(NOT(ISBLANK(C2)),ISBLANK(B2))</formula>
    </cfRule>
  </conditionalFormatting>
  <conditionalFormatting sqref="A2 A7:A13">
    <cfRule type="expression" dxfId="10" priority="10" stopIfTrue="1">
      <formula>AND(NOT(ISBLANK(C2)),ISBLANK(A2))</formula>
    </cfRule>
  </conditionalFormatting>
  <conditionalFormatting sqref="E2:E12">
    <cfRule type="expression" dxfId="9" priority="11" stopIfTrue="1">
      <formula>AND(NOT(ISBLANK(C2)),ISBLANK(E2),B2="S")</formula>
    </cfRule>
  </conditionalFormatting>
  <conditionalFormatting sqref="E13">
    <cfRule type="expression" dxfId="8" priority="12" stopIfTrue="1">
      <formula>AND(NOT(ISBLANK(C14)),ISBLANK(E13),B14="S")</formula>
    </cfRule>
  </conditionalFormatting>
  <conditionalFormatting sqref="B3:B4">
    <cfRule type="expression" dxfId="7" priority="6" stopIfTrue="1">
      <formula>AND(NOT(ISBLANK(C3)),ISBLANK(B3))</formula>
    </cfRule>
  </conditionalFormatting>
  <conditionalFormatting sqref="A3:A4">
    <cfRule type="expression" dxfId="6" priority="7" stopIfTrue="1">
      <formula>AND(NOT(ISBLANK(C3)),ISBLANK(A3))</formula>
    </cfRule>
  </conditionalFormatting>
  <conditionalFormatting sqref="D2:D11">
    <cfRule type="expression" dxfId="5" priority="5" stopIfTrue="1">
      <formula>AND(NOT(ISBLANK(B2)),ISBLANK(D2),A2="S")</formula>
    </cfRule>
  </conditionalFormatting>
  <conditionalFormatting sqref="A6">
    <cfRule type="expression" dxfId="4" priority="4" stopIfTrue="1">
      <formula>AND(NOT(ISBLANK(C6)),ISBLANK(A6))</formula>
    </cfRule>
  </conditionalFormatting>
  <conditionalFormatting sqref="F2:F9">
    <cfRule type="expression" dxfId="3" priority="3" stopIfTrue="1">
      <formula>ISBLANK(F2)</formula>
    </cfRule>
  </conditionalFormatting>
  <conditionalFormatting sqref="B5">
    <cfRule type="expression" dxfId="2" priority="1" stopIfTrue="1">
      <formula>AND(NOT(ISBLANK(C5)),ISBLANK(B5))</formula>
    </cfRule>
  </conditionalFormatting>
  <conditionalFormatting sqref="A5">
    <cfRule type="expression" dxfId="1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Community</vt:lpstr>
      <vt:lpstr>Corporate</vt:lpstr>
      <vt:lpstr>Greenspace</vt:lpstr>
      <vt:lpstr>JWS(1)</vt:lpstr>
      <vt:lpstr>JWS(2)</vt:lpstr>
      <vt:lpstr>Marketing</vt:lpstr>
      <vt:lpstr>Museum</vt:lpstr>
      <vt:lpstr>Regulatory</vt:lpstr>
      <vt:lpstr>Theatre(1)</vt:lpstr>
      <vt:lpstr>Theatre(2)</vt:lpstr>
      <vt:lpstr>Theatre(3)</vt:lpstr>
      <vt:lpstr>Windle Valley</vt:lpstr>
      <vt:lpstr>Windle Valley(2)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2021-01-28T15:24:44Z</dcterms:modified>
  <cp:category/>
  <cp:contentStatus/>
</cp:coreProperties>
</file>