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7555" windowHeight="11790"/>
  </bookViews>
  <sheets>
    <sheet name="Business" sheetId="1" r:id="rId1"/>
    <sheet name="Leisure" sheetId="2" r:id="rId2"/>
    <sheet name="Transformation" sheetId="3" r:id="rId3"/>
    <sheet name="Windle Valley" sheetId="4" r:id="rId4"/>
    <sheet name="Windle" sheetId="5" r:id="rId5"/>
    <sheet name="Media" sheetId="6" r:id="rId6"/>
    <sheet name="Civic" sheetId="7" r:id="rId7"/>
    <sheet name="Enviro" sheetId="8" r:id="rId8"/>
    <sheet name="Corporate" sheetId="9" r:id="rId9"/>
    <sheet name="CTheatre" sheetId="10" r:id="rId10"/>
    <sheet name="Camb Theatre" sheetId="11" r:id="rId11"/>
    <sheet name="Theatre" sheetId="12" r:id="rId12"/>
    <sheet name="Drainage" sheetId="13" r:id="rId13"/>
    <sheet name="LWCP" sheetId="14" r:id="rId14"/>
  </sheets>
  <calcPr calcId="145621"/>
</workbook>
</file>

<file path=xl/calcChain.xml><?xml version="1.0" encoding="utf-8"?>
<calcChain xmlns="http://schemas.openxmlformats.org/spreadsheetml/2006/main">
  <c r="F44" i="14" l="1"/>
  <c r="C44" i="14"/>
  <c r="R43" i="14"/>
  <c r="Q43" i="14"/>
  <c r="P43" i="14"/>
  <c r="O43" i="14"/>
  <c r="R35" i="14"/>
  <c r="Q35" i="14"/>
  <c r="P35" i="14"/>
  <c r="O35" i="14"/>
  <c r="P30" i="14"/>
  <c r="O30" i="14"/>
  <c r="R29" i="14"/>
  <c r="Q29" i="14"/>
  <c r="P29" i="14"/>
  <c r="O29" i="14"/>
  <c r="R28" i="14"/>
  <c r="Q28" i="14"/>
  <c r="P28" i="14"/>
  <c r="O28" i="14"/>
  <c r="R27" i="14"/>
  <c r="Q27" i="14"/>
  <c r="P27" i="14"/>
  <c r="O27" i="14"/>
  <c r="R26" i="14"/>
  <c r="Q26" i="14"/>
  <c r="P26" i="14"/>
  <c r="O26" i="14"/>
  <c r="R25" i="14"/>
  <c r="Q25" i="14"/>
  <c r="P25" i="14"/>
  <c r="O25" i="14"/>
  <c r="P24" i="14"/>
  <c r="O24" i="14"/>
  <c r="R23" i="14"/>
  <c r="Q23" i="14"/>
  <c r="P23" i="14"/>
  <c r="O23" i="14"/>
  <c r="R22" i="14"/>
  <c r="Q22" i="14"/>
  <c r="P22" i="14"/>
  <c r="O22" i="14"/>
  <c r="R21" i="14"/>
  <c r="Q21" i="14"/>
  <c r="P21" i="14"/>
  <c r="O21" i="14"/>
  <c r="R20" i="14"/>
  <c r="Q20" i="14"/>
  <c r="P20" i="14"/>
  <c r="O20" i="14"/>
  <c r="R19" i="14"/>
  <c r="Q19" i="14"/>
  <c r="P19" i="14"/>
  <c r="O19" i="14"/>
  <c r="R18" i="14"/>
  <c r="Q18" i="14"/>
  <c r="P18" i="14"/>
  <c r="O18" i="14"/>
  <c r="R17" i="14"/>
  <c r="Q17" i="14"/>
  <c r="P17" i="14"/>
  <c r="O17" i="14"/>
  <c r="D16" i="14"/>
  <c r="R15" i="14"/>
  <c r="Q15" i="14"/>
  <c r="P15" i="14"/>
  <c r="O15" i="14"/>
  <c r="R14" i="14"/>
  <c r="Q14" i="14"/>
  <c r="P14" i="14"/>
  <c r="O14" i="14"/>
  <c r="D44" i="14"/>
  <c r="R12" i="14"/>
  <c r="Q12" i="14"/>
  <c r="P12" i="14"/>
  <c r="O12" i="14"/>
  <c r="F32" i="13" l="1"/>
  <c r="C32" i="13"/>
  <c r="S31" i="13"/>
  <c r="R31" i="13"/>
  <c r="Q31" i="13"/>
  <c r="P31" i="13"/>
  <c r="D31" i="13"/>
  <c r="D32" i="13" s="1"/>
  <c r="S30" i="13"/>
  <c r="R30" i="13"/>
  <c r="Q30" i="13"/>
  <c r="P30" i="13"/>
  <c r="S29" i="13"/>
  <c r="R29" i="13"/>
  <c r="Q29" i="13"/>
  <c r="P29" i="13"/>
  <c r="S28" i="13"/>
  <c r="R28" i="13"/>
  <c r="Q28" i="13"/>
  <c r="P28" i="13"/>
  <c r="S27" i="13"/>
  <c r="R27" i="13"/>
  <c r="Q27" i="13"/>
  <c r="P27" i="13"/>
  <c r="S26" i="13"/>
  <c r="R26" i="13"/>
  <c r="Q26" i="13"/>
  <c r="P26" i="13"/>
  <c r="S25" i="13"/>
  <c r="R25" i="13"/>
  <c r="Q25" i="13"/>
  <c r="P25" i="13"/>
  <c r="S24" i="13"/>
  <c r="R24" i="13"/>
  <c r="Q24" i="13"/>
  <c r="P24" i="13"/>
  <c r="S23" i="13"/>
  <c r="R23" i="13"/>
  <c r="Q23" i="13"/>
  <c r="P23" i="13"/>
  <c r="S22" i="13"/>
  <c r="R22" i="13"/>
  <c r="Q22" i="13"/>
  <c r="P22" i="13"/>
  <c r="S21" i="13"/>
  <c r="R21" i="13"/>
  <c r="Q21" i="13"/>
  <c r="P21" i="13"/>
  <c r="S20" i="13"/>
  <c r="R20" i="13"/>
  <c r="Q20" i="13"/>
  <c r="P20" i="13"/>
  <c r="S19" i="13"/>
  <c r="R19" i="13"/>
  <c r="Q19" i="13"/>
  <c r="P19" i="13"/>
  <c r="S18" i="13"/>
  <c r="R18" i="13"/>
  <c r="Q18" i="13"/>
  <c r="P18" i="13"/>
  <c r="S17" i="13"/>
  <c r="R17" i="13"/>
  <c r="Q17" i="13"/>
  <c r="P17" i="13"/>
  <c r="S16" i="13"/>
  <c r="R16" i="13"/>
  <c r="Q16" i="13"/>
  <c r="P16" i="13"/>
  <c r="S15" i="13"/>
  <c r="R15" i="13"/>
  <c r="Q15" i="13"/>
  <c r="P15" i="13"/>
  <c r="S14" i="13"/>
  <c r="R14" i="13"/>
  <c r="Q14" i="13"/>
  <c r="P14" i="13"/>
  <c r="S13" i="13"/>
  <c r="R13" i="13"/>
  <c r="Q13" i="13"/>
  <c r="P13" i="13"/>
  <c r="S12" i="13"/>
  <c r="R12" i="13"/>
  <c r="Q12" i="13"/>
  <c r="P12" i="13"/>
  <c r="F12" i="9" l="1"/>
  <c r="F15" i="9"/>
  <c r="F13" i="5"/>
  <c r="F12" i="5"/>
  <c r="C37" i="12" l="1"/>
  <c r="R36" i="12"/>
  <c r="Q36" i="12"/>
  <c r="P36" i="12"/>
  <c r="O36" i="12"/>
  <c r="D36" i="12"/>
  <c r="P34" i="12"/>
  <c r="O34" i="12"/>
  <c r="P33" i="12"/>
  <c r="O33" i="12"/>
  <c r="P32" i="12"/>
  <c r="O32" i="12"/>
  <c r="R31" i="12"/>
  <c r="Q31" i="12"/>
  <c r="P31" i="12"/>
  <c r="O31" i="12"/>
  <c r="R30" i="12"/>
  <c r="Q30" i="12"/>
  <c r="P30" i="12"/>
  <c r="O30" i="12"/>
  <c r="R29" i="12"/>
  <c r="Q29" i="12"/>
  <c r="P29" i="12"/>
  <c r="O29" i="12"/>
  <c r="R28" i="12"/>
  <c r="Q28" i="12"/>
  <c r="P28" i="12"/>
  <c r="O28" i="12"/>
  <c r="R27" i="12"/>
  <c r="Q27" i="12"/>
  <c r="P27" i="12"/>
  <c r="O27" i="12"/>
  <c r="R26" i="12"/>
  <c r="Q26" i="12"/>
  <c r="P26" i="12"/>
  <c r="O26" i="12"/>
  <c r="R24" i="12"/>
  <c r="Q24" i="12"/>
  <c r="P24" i="12"/>
  <c r="O24" i="12"/>
  <c r="R23" i="12"/>
  <c r="Q23" i="12"/>
  <c r="P23" i="12"/>
  <c r="O23" i="12"/>
  <c r="R22" i="12"/>
  <c r="Q22" i="12"/>
  <c r="P22" i="12"/>
  <c r="O22" i="12"/>
  <c r="P21" i="12"/>
  <c r="O21" i="12"/>
  <c r="R20" i="12"/>
  <c r="Q20" i="12"/>
  <c r="P20" i="12"/>
  <c r="O20" i="12"/>
  <c r="R19" i="12"/>
  <c r="Q19" i="12"/>
  <c r="P19" i="12"/>
  <c r="O19" i="12"/>
  <c r="R18" i="12"/>
  <c r="Q18" i="12"/>
  <c r="P18" i="12"/>
  <c r="O18" i="12"/>
  <c r="R17" i="12"/>
  <c r="Q17" i="12"/>
  <c r="P17" i="12"/>
  <c r="O17" i="12"/>
  <c r="R16" i="12"/>
  <c r="Q16" i="12"/>
  <c r="P16" i="12"/>
  <c r="O16" i="12"/>
  <c r="D16" i="12"/>
  <c r="D37" i="12" s="1"/>
  <c r="R15" i="12"/>
  <c r="Q15" i="12"/>
  <c r="P15" i="12"/>
  <c r="O15" i="12"/>
  <c r="R13" i="12"/>
  <c r="Q13" i="12"/>
  <c r="P13" i="12"/>
  <c r="O13" i="12"/>
  <c r="R12" i="12"/>
  <c r="Q12" i="12"/>
  <c r="P12" i="12"/>
  <c r="O12" i="12"/>
  <c r="F12" i="12"/>
  <c r="F37" i="12" s="1"/>
  <c r="F44" i="11" l="1"/>
  <c r="C44" i="11"/>
  <c r="R43" i="11"/>
  <c r="Q43" i="11"/>
  <c r="P43" i="11"/>
  <c r="O43" i="11"/>
  <c r="R35" i="11"/>
  <c r="Q35" i="11"/>
  <c r="P35" i="11"/>
  <c r="O35" i="11"/>
  <c r="P30" i="11"/>
  <c r="O30" i="11"/>
  <c r="R29" i="11"/>
  <c r="Q29" i="11"/>
  <c r="P29" i="11"/>
  <c r="O29" i="11"/>
  <c r="R28" i="11"/>
  <c r="Q28" i="11"/>
  <c r="P28" i="11"/>
  <c r="O28" i="11"/>
  <c r="R27" i="11"/>
  <c r="Q27" i="11"/>
  <c r="P27" i="11"/>
  <c r="O27" i="11"/>
  <c r="R26" i="11"/>
  <c r="Q26" i="11"/>
  <c r="P26" i="11"/>
  <c r="O26" i="11"/>
  <c r="R25" i="11"/>
  <c r="Q25" i="11"/>
  <c r="P25" i="11"/>
  <c r="O25" i="11"/>
  <c r="P24" i="11"/>
  <c r="O24" i="11"/>
  <c r="R23" i="11"/>
  <c r="Q23" i="11"/>
  <c r="P23" i="11"/>
  <c r="O23" i="11"/>
  <c r="R22" i="11"/>
  <c r="Q22" i="11"/>
  <c r="P22" i="11"/>
  <c r="O22" i="11"/>
  <c r="R21" i="11"/>
  <c r="Q21" i="11"/>
  <c r="P21" i="11"/>
  <c r="O21" i="11"/>
  <c r="R20" i="11"/>
  <c r="Q20" i="11"/>
  <c r="P20" i="11"/>
  <c r="O20" i="11"/>
  <c r="R19" i="11"/>
  <c r="Q19" i="11"/>
  <c r="P19" i="11"/>
  <c r="O19" i="11"/>
  <c r="R18" i="11"/>
  <c r="Q18" i="11"/>
  <c r="P18" i="11"/>
  <c r="O18" i="11"/>
  <c r="R17" i="11"/>
  <c r="Q17" i="11"/>
  <c r="P17" i="11"/>
  <c r="O17" i="11"/>
  <c r="D16" i="11"/>
  <c r="R15" i="11"/>
  <c r="Q15" i="11"/>
  <c r="P15" i="11"/>
  <c r="O15" i="11"/>
  <c r="R14" i="11"/>
  <c r="Q14" i="11"/>
  <c r="P14" i="11"/>
  <c r="O14" i="11"/>
  <c r="D14" i="11"/>
  <c r="D44" i="11" s="1"/>
  <c r="R12" i="11"/>
  <c r="Q12" i="11"/>
  <c r="P12" i="11"/>
  <c r="O12" i="11"/>
  <c r="C26" i="10" l="1"/>
  <c r="S25" i="10"/>
  <c r="R25" i="10"/>
  <c r="Q25" i="10"/>
  <c r="P25" i="10"/>
  <c r="D25" i="10"/>
  <c r="S24" i="10"/>
  <c r="R24" i="10"/>
  <c r="Q24" i="10"/>
  <c r="P24" i="10"/>
  <c r="D24" i="10"/>
  <c r="S23" i="10"/>
  <c r="R23" i="10"/>
  <c r="Q23" i="10"/>
  <c r="P23" i="10"/>
  <c r="D23" i="10"/>
  <c r="S22" i="10"/>
  <c r="R22" i="10"/>
  <c r="Q22" i="10"/>
  <c r="P22" i="10"/>
  <c r="D22" i="10"/>
  <c r="S21" i="10"/>
  <c r="R21" i="10"/>
  <c r="Q21" i="10"/>
  <c r="P21" i="10"/>
  <c r="D21" i="10"/>
  <c r="S20" i="10"/>
  <c r="R20" i="10"/>
  <c r="Q20" i="10"/>
  <c r="P20" i="10"/>
  <c r="D20" i="10"/>
  <c r="S19" i="10"/>
  <c r="R19" i="10"/>
  <c r="Q19" i="10"/>
  <c r="P19" i="10"/>
  <c r="D19" i="10"/>
  <c r="S18" i="10"/>
  <c r="R18" i="10"/>
  <c r="Q18" i="10"/>
  <c r="P18" i="10"/>
  <c r="D18" i="10"/>
  <c r="F18" i="10" s="1"/>
  <c r="S17" i="10"/>
  <c r="R17" i="10"/>
  <c r="Q17" i="10"/>
  <c r="P17" i="10"/>
  <c r="F17" i="10"/>
  <c r="S16" i="10"/>
  <c r="R16" i="10"/>
  <c r="Q16" i="10"/>
  <c r="P16" i="10"/>
  <c r="D16" i="10"/>
  <c r="D26" i="10" s="1"/>
  <c r="S15" i="10"/>
  <c r="R15" i="10"/>
  <c r="Q15" i="10"/>
  <c r="P15" i="10"/>
  <c r="F15" i="10"/>
  <c r="S14" i="10"/>
  <c r="R14" i="10"/>
  <c r="Q14" i="10"/>
  <c r="P14" i="10"/>
  <c r="F14" i="10"/>
  <c r="F13" i="10"/>
  <c r="F12" i="10"/>
  <c r="F16" i="10" l="1"/>
  <c r="F26" i="10" s="1"/>
  <c r="F32" i="9" l="1"/>
  <c r="C32" i="9"/>
  <c r="S31" i="9"/>
  <c r="R31" i="9"/>
  <c r="Q31" i="9"/>
  <c r="P31" i="9"/>
  <c r="D31" i="9"/>
  <c r="S30" i="9"/>
  <c r="R30" i="9"/>
  <c r="Q30" i="9"/>
  <c r="P30" i="9"/>
  <c r="D30" i="9"/>
  <c r="S29" i="9"/>
  <c r="R29" i="9"/>
  <c r="Q29" i="9"/>
  <c r="P29" i="9"/>
  <c r="D29" i="9"/>
  <c r="S28" i="9"/>
  <c r="R28" i="9"/>
  <c r="Q28" i="9"/>
  <c r="P28" i="9"/>
  <c r="D28" i="9"/>
  <c r="S27" i="9"/>
  <c r="R27" i="9"/>
  <c r="Q27" i="9"/>
  <c r="P27" i="9"/>
  <c r="D27" i="9"/>
  <c r="S26" i="9"/>
  <c r="R26" i="9"/>
  <c r="Q26" i="9"/>
  <c r="P26" i="9"/>
  <c r="D26" i="9"/>
  <c r="S25" i="9"/>
  <c r="R25" i="9"/>
  <c r="Q25" i="9"/>
  <c r="P25" i="9"/>
  <c r="D25" i="9"/>
  <c r="S24" i="9"/>
  <c r="R24" i="9"/>
  <c r="Q24" i="9"/>
  <c r="P24" i="9"/>
  <c r="D24" i="9"/>
  <c r="S23" i="9"/>
  <c r="R23" i="9"/>
  <c r="Q23" i="9"/>
  <c r="P23" i="9"/>
  <c r="D23" i="9"/>
  <c r="S22" i="9"/>
  <c r="R22" i="9"/>
  <c r="Q22" i="9"/>
  <c r="P22" i="9"/>
  <c r="D22" i="9"/>
  <c r="S21" i="9"/>
  <c r="R21" i="9"/>
  <c r="Q21" i="9"/>
  <c r="P21" i="9"/>
  <c r="D21" i="9"/>
  <c r="S20" i="9"/>
  <c r="R20" i="9"/>
  <c r="Q20" i="9"/>
  <c r="P20" i="9"/>
  <c r="D20" i="9"/>
  <c r="D32" i="9" s="1"/>
  <c r="S19" i="9"/>
  <c r="R19" i="9"/>
  <c r="Q19" i="9"/>
  <c r="P19" i="9"/>
  <c r="S18" i="9"/>
  <c r="R18" i="9"/>
  <c r="Q18" i="9"/>
  <c r="P18" i="9"/>
  <c r="S17" i="9"/>
  <c r="R17" i="9"/>
  <c r="Q17" i="9"/>
  <c r="P17" i="9"/>
  <c r="S16" i="9"/>
  <c r="R16" i="9"/>
  <c r="Q16" i="9"/>
  <c r="P16" i="9"/>
  <c r="S15" i="9"/>
  <c r="R15" i="9"/>
  <c r="Q15" i="9"/>
  <c r="P15" i="9"/>
  <c r="S14" i="9"/>
  <c r="R14" i="9"/>
  <c r="Q14" i="9"/>
  <c r="P14" i="9"/>
  <c r="S13" i="9"/>
  <c r="R13" i="9"/>
  <c r="Q13" i="9"/>
  <c r="P13" i="9"/>
  <c r="S12" i="9"/>
  <c r="R12" i="9"/>
  <c r="Q12" i="9"/>
  <c r="P12" i="9"/>
  <c r="F13" i="7" l="1"/>
  <c r="F32" i="8" l="1"/>
  <c r="C32" i="8"/>
  <c r="S31" i="8"/>
  <c r="R31" i="8"/>
  <c r="Q31" i="8"/>
  <c r="P31" i="8"/>
  <c r="D31" i="8"/>
  <c r="S30" i="8"/>
  <c r="R30" i="8"/>
  <c r="Q30" i="8"/>
  <c r="P30" i="8"/>
  <c r="D30" i="8"/>
  <c r="S29" i="8"/>
  <c r="R29" i="8"/>
  <c r="Q29" i="8"/>
  <c r="P29" i="8"/>
  <c r="D29" i="8"/>
  <c r="S28" i="8"/>
  <c r="R28" i="8"/>
  <c r="Q28" i="8"/>
  <c r="P28" i="8"/>
  <c r="D28" i="8"/>
  <c r="S27" i="8"/>
  <c r="R27" i="8"/>
  <c r="Q27" i="8"/>
  <c r="P27" i="8"/>
  <c r="D27" i="8"/>
  <c r="S26" i="8"/>
  <c r="R26" i="8"/>
  <c r="Q26" i="8"/>
  <c r="P26" i="8"/>
  <c r="D26" i="8"/>
  <c r="S25" i="8"/>
  <c r="R25" i="8"/>
  <c r="Q25" i="8"/>
  <c r="P25" i="8"/>
  <c r="D25" i="8"/>
  <c r="S24" i="8"/>
  <c r="R24" i="8"/>
  <c r="Q24" i="8"/>
  <c r="P24" i="8"/>
  <c r="D24" i="8"/>
  <c r="S23" i="8"/>
  <c r="R23" i="8"/>
  <c r="Q23" i="8"/>
  <c r="P23" i="8"/>
  <c r="D23" i="8"/>
  <c r="S22" i="8"/>
  <c r="R22" i="8"/>
  <c r="Q22" i="8"/>
  <c r="P22" i="8"/>
  <c r="D22" i="8"/>
  <c r="S21" i="8"/>
  <c r="R21" i="8"/>
  <c r="Q21" i="8"/>
  <c r="P21" i="8"/>
  <c r="D21" i="8"/>
  <c r="S20" i="8"/>
  <c r="R20" i="8"/>
  <c r="Q20" i="8"/>
  <c r="P20" i="8"/>
  <c r="S19" i="8"/>
  <c r="R19" i="8"/>
  <c r="Q19" i="8"/>
  <c r="P19" i="8"/>
  <c r="S18" i="8"/>
  <c r="R18" i="8"/>
  <c r="Q18" i="8"/>
  <c r="P18" i="8"/>
  <c r="S17" i="8"/>
  <c r="R17" i="8"/>
  <c r="Q17" i="8"/>
  <c r="P17" i="8"/>
  <c r="S16" i="8"/>
  <c r="R16" i="8"/>
  <c r="Q16" i="8"/>
  <c r="P16" i="8"/>
  <c r="S15" i="8"/>
  <c r="R15" i="8"/>
  <c r="Q15" i="8"/>
  <c r="P15" i="8"/>
  <c r="S14" i="8"/>
  <c r="R14" i="8"/>
  <c r="Q14" i="8"/>
  <c r="P14" i="8"/>
  <c r="S13" i="8"/>
  <c r="R13" i="8"/>
  <c r="Q13" i="8"/>
  <c r="P13" i="8"/>
  <c r="S12" i="8"/>
  <c r="R12" i="8"/>
  <c r="Q12" i="8"/>
  <c r="P12" i="8"/>
  <c r="D12" i="8"/>
  <c r="D32" i="8" s="1"/>
  <c r="F32" i="7" l="1"/>
  <c r="C32" i="7"/>
  <c r="S31" i="7"/>
  <c r="R31" i="7"/>
  <c r="Q31" i="7"/>
  <c r="P31" i="7"/>
  <c r="D31" i="7"/>
  <c r="S30" i="7"/>
  <c r="R30" i="7"/>
  <c r="Q30" i="7"/>
  <c r="P30" i="7"/>
  <c r="D30" i="7"/>
  <c r="S29" i="7"/>
  <c r="R29" i="7"/>
  <c r="Q29" i="7"/>
  <c r="P29" i="7"/>
  <c r="D29" i="7"/>
  <c r="S28" i="7"/>
  <c r="R28" i="7"/>
  <c r="Q28" i="7"/>
  <c r="P28" i="7"/>
  <c r="D28" i="7"/>
  <c r="S27" i="7"/>
  <c r="R27" i="7"/>
  <c r="Q27" i="7"/>
  <c r="P27" i="7"/>
  <c r="D27" i="7"/>
  <c r="S26" i="7"/>
  <c r="R26" i="7"/>
  <c r="Q26" i="7"/>
  <c r="P26" i="7"/>
  <c r="D26" i="7"/>
  <c r="S25" i="7"/>
  <c r="R25" i="7"/>
  <c r="Q25" i="7"/>
  <c r="P25" i="7"/>
  <c r="D25" i="7"/>
  <c r="S24" i="7"/>
  <c r="R24" i="7"/>
  <c r="Q24" i="7"/>
  <c r="P24" i="7"/>
  <c r="D24" i="7"/>
  <c r="S23" i="7"/>
  <c r="R23" i="7"/>
  <c r="Q23" i="7"/>
  <c r="P23" i="7"/>
  <c r="D23" i="7"/>
  <c r="S22" i="7"/>
  <c r="R22" i="7"/>
  <c r="Q22" i="7"/>
  <c r="P22" i="7"/>
  <c r="D22" i="7"/>
  <c r="S21" i="7"/>
  <c r="R21" i="7"/>
  <c r="Q21" i="7"/>
  <c r="P21" i="7"/>
  <c r="D21" i="7"/>
  <c r="S20" i="7"/>
  <c r="R20" i="7"/>
  <c r="Q20" i="7"/>
  <c r="P20" i="7"/>
  <c r="D20" i="7"/>
  <c r="S19" i="7"/>
  <c r="R19" i="7"/>
  <c r="Q19" i="7"/>
  <c r="P19" i="7"/>
  <c r="D19" i="7"/>
  <c r="S18" i="7"/>
  <c r="R18" i="7"/>
  <c r="Q18" i="7"/>
  <c r="P18" i="7"/>
  <c r="D18" i="7"/>
  <c r="S17" i="7"/>
  <c r="R17" i="7"/>
  <c r="Q17" i="7"/>
  <c r="P17" i="7"/>
  <c r="D17" i="7"/>
  <c r="S16" i="7"/>
  <c r="R16" i="7"/>
  <c r="Q16" i="7"/>
  <c r="P16" i="7"/>
  <c r="D16" i="7"/>
  <c r="S15" i="7"/>
  <c r="R15" i="7"/>
  <c r="Q15" i="7"/>
  <c r="P15" i="7"/>
  <c r="D15" i="7"/>
  <c r="S14" i="7"/>
  <c r="R14" i="7"/>
  <c r="Q14" i="7"/>
  <c r="P14" i="7"/>
  <c r="D14" i="7"/>
  <c r="S13" i="7"/>
  <c r="R13" i="7"/>
  <c r="Q13" i="7"/>
  <c r="P13" i="7"/>
  <c r="S12" i="7"/>
  <c r="R12" i="7"/>
  <c r="Q12" i="7"/>
  <c r="P12" i="7"/>
  <c r="D32" i="7"/>
  <c r="F28" i="6" l="1"/>
  <c r="C28" i="6"/>
  <c r="S27" i="6"/>
  <c r="R27" i="6"/>
  <c r="Q27" i="6"/>
  <c r="P27" i="6"/>
  <c r="D27" i="6"/>
  <c r="S26" i="6"/>
  <c r="R26" i="6"/>
  <c r="Q26" i="6"/>
  <c r="P26" i="6"/>
  <c r="D26" i="6"/>
  <c r="S25" i="6"/>
  <c r="R25" i="6"/>
  <c r="Q25" i="6"/>
  <c r="P25" i="6"/>
  <c r="D25" i="6"/>
  <c r="S24" i="6"/>
  <c r="R24" i="6"/>
  <c r="Q24" i="6"/>
  <c r="P24" i="6"/>
  <c r="D24" i="6"/>
  <c r="S23" i="6"/>
  <c r="R23" i="6"/>
  <c r="Q23" i="6"/>
  <c r="P23" i="6"/>
  <c r="D23" i="6"/>
  <c r="S22" i="6"/>
  <c r="R22" i="6"/>
  <c r="Q22" i="6"/>
  <c r="P22" i="6"/>
  <c r="D22" i="6"/>
  <c r="S21" i="6"/>
  <c r="R21" i="6"/>
  <c r="Q21" i="6"/>
  <c r="P21" i="6"/>
  <c r="D21" i="6"/>
  <c r="S20" i="6"/>
  <c r="R20" i="6"/>
  <c r="Q20" i="6"/>
  <c r="P20" i="6"/>
  <c r="D20" i="6"/>
  <c r="S19" i="6"/>
  <c r="R19" i="6"/>
  <c r="Q19" i="6"/>
  <c r="P19" i="6"/>
  <c r="D19" i="6"/>
  <c r="S18" i="6"/>
  <c r="R18" i="6"/>
  <c r="Q18" i="6"/>
  <c r="P18" i="6"/>
  <c r="D18" i="6"/>
  <c r="D28" i="6" s="1"/>
  <c r="S17" i="6"/>
  <c r="R17" i="6"/>
  <c r="Q17" i="6"/>
  <c r="P17" i="6"/>
  <c r="S16" i="6"/>
  <c r="R16" i="6"/>
  <c r="Q16" i="6"/>
  <c r="P16" i="6"/>
  <c r="S15" i="6"/>
  <c r="R15" i="6"/>
  <c r="Q15" i="6"/>
  <c r="P15" i="6"/>
  <c r="S14" i="6"/>
  <c r="R14" i="6"/>
  <c r="Q14" i="6"/>
  <c r="P14" i="6"/>
  <c r="S13" i="6"/>
  <c r="R13" i="6"/>
  <c r="Q13" i="6"/>
  <c r="P13" i="6"/>
  <c r="S12" i="6"/>
  <c r="R12" i="6"/>
  <c r="Q12" i="6"/>
  <c r="P12" i="6"/>
  <c r="F32" i="5" l="1"/>
  <c r="C32" i="5"/>
  <c r="S31" i="5"/>
  <c r="R31" i="5"/>
  <c r="Q31" i="5"/>
  <c r="P31" i="5"/>
  <c r="D31" i="5"/>
  <c r="S30" i="5"/>
  <c r="R30" i="5"/>
  <c r="Q30" i="5"/>
  <c r="P30" i="5"/>
  <c r="D30" i="5"/>
  <c r="S29" i="5"/>
  <c r="R29" i="5"/>
  <c r="Q29" i="5"/>
  <c r="P29" i="5"/>
  <c r="D29" i="5"/>
  <c r="S28" i="5"/>
  <c r="R28" i="5"/>
  <c r="Q28" i="5"/>
  <c r="P28" i="5"/>
  <c r="D28" i="5"/>
  <c r="S27" i="5"/>
  <c r="R27" i="5"/>
  <c r="Q27" i="5"/>
  <c r="P27" i="5"/>
  <c r="D27" i="5"/>
  <c r="S26" i="5"/>
  <c r="R26" i="5"/>
  <c r="Q26" i="5"/>
  <c r="P26" i="5"/>
  <c r="D26" i="5"/>
  <c r="S25" i="5"/>
  <c r="R25" i="5"/>
  <c r="Q25" i="5"/>
  <c r="P25" i="5"/>
  <c r="D25" i="5"/>
  <c r="S24" i="5"/>
  <c r="R24" i="5"/>
  <c r="Q24" i="5"/>
  <c r="P24" i="5"/>
  <c r="D24" i="5"/>
  <c r="S23" i="5"/>
  <c r="R23" i="5"/>
  <c r="Q23" i="5"/>
  <c r="P23" i="5"/>
  <c r="D23" i="5"/>
  <c r="S22" i="5"/>
  <c r="R22" i="5"/>
  <c r="Q22" i="5"/>
  <c r="P22" i="5"/>
  <c r="D22" i="5"/>
  <c r="S21" i="5"/>
  <c r="R21" i="5"/>
  <c r="Q21" i="5"/>
  <c r="P21" i="5"/>
  <c r="D21" i="5"/>
  <c r="S20" i="5"/>
  <c r="R20" i="5"/>
  <c r="Q20" i="5"/>
  <c r="P20" i="5"/>
  <c r="D20" i="5"/>
  <c r="D32" i="5" s="1"/>
  <c r="S19" i="5"/>
  <c r="R19" i="5"/>
  <c r="Q19" i="5"/>
  <c r="P19" i="5"/>
  <c r="D19" i="5"/>
  <c r="S18" i="5"/>
  <c r="R18" i="5"/>
  <c r="Q18" i="5"/>
  <c r="P18" i="5"/>
  <c r="S17" i="5"/>
  <c r="R17" i="5"/>
  <c r="Q17" i="5"/>
  <c r="P17" i="5"/>
  <c r="S16" i="5"/>
  <c r="R16" i="5"/>
  <c r="Q16" i="5"/>
  <c r="P16" i="5"/>
  <c r="S15" i="5"/>
  <c r="R15" i="5"/>
  <c r="Q15" i="5"/>
  <c r="P15" i="5"/>
  <c r="S14" i="5"/>
  <c r="R14" i="5"/>
  <c r="Q14" i="5"/>
  <c r="P14" i="5"/>
  <c r="S13" i="5"/>
  <c r="R13" i="5"/>
  <c r="Q13" i="5"/>
  <c r="P13" i="5"/>
  <c r="S12" i="5"/>
  <c r="R12" i="5"/>
  <c r="Q12" i="5"/>
  <c r="P12" i="5"/>
  <c r="F32" i="4" l="1"/>
  <c r="S31" i="4"/>
  <c r="R31" i="4"/>
  <c r="Q31" i="4"/>
  <c r="P31" i="4"/>
  <c r="S30" i="4"/>
  <c r="R30" i="4"/>
  <c r="Q30" i="4"/>
  <c r="P30" i="4"/>
  <c r="S29" i="4"/>
  <c r="R29" i="4"/>
  <c r="Q29" i="4"/>
  <c r="P29" i="4"/>
  <c r="S28" i="4"/>
  <c r="R28" i="4"/>
  <c r="Q28" i="4"/>
  <c r="P28" i="4"/>
  <c r="S27" i="4"/>
  <c r="R27" i="4"/>
  <c r="Q27" i="4"/>
  <c r="P27" i="4"/>
  <c r="S26" i="4"/>
  <c r="R26" i="4"/>
  <c r="Q26" i="4"/>
  <c r="P26" i="4"/>
  <c r="S25" i="4"/>
  <c r="R25" i="4"/>
  <c r="Q25" i="4"/>
  <c r="P25" i="4"/>
  <c r="S24" i="4"/>
  <c r="R24" i="4"/>
  <c r="Q24" i="4"/>
  <c r="P24" i="4"/>
  <c r="S23" i="4"/>
  <c r="R23" i="4"/>
  <c r="Q23" i="4"/>
  <c r="P23" i="4"/>
  <c r="S22" i="4"/>
  <c r="R22" i="4"/>
  <c r="Q22" i="4"/>
  <c r="P22" i="4"/>
  <c r="S21" i="4"/>
  <c r="R21" i="4"/>
  <c r="Q21" i="4"/>
  <c r="P21" i="4"/>
  <c r="S20" i="4"/>
  <c r="R20" i="4"/>
  <c r="Q20" i="4"/>
  <c r="P20" i="4"/>
  <c r="S19" i="4"/>
  <c r="R19" i="4"/>
  <c r="Q19" i="4"/>
  <c r="P19" i="4"/>
  <c r="S18" i="4"/>
  <c r="R18" i="4"/>
  <c r="Q18" i="4"/>
  <c r="P18" i="4"/>
  <c r="S17" i="4"/>
  <c r="R17" i="4"/>
  <c r="Q17" i="4"/>
  <c r="P17" i="4"/>
  <c r="S16" i="4"/>
  <c r="R16" i="4"/>
  <c r="Q16" i="4"/>
  <c r="P16" i="4"/>
  <c r="S15" i="4"/>
  <c r="R15" i="4"/>
  <c r="Q15" i="4"/>
  <c r="P15" i="4"/>
  <c r="S14" i="4"/>
  <c r="R14" i="4"/>
  <c r="Q14" i="4"/>
  <c r="P14" i="4"/>
  <c r="S13" i="4"/>
  <c r="R13" i="4"/>
  <c r="Q13" i="4"/>
  <c r="P13" i="4"/>
  <c r="S12" i="4"/>
  <c r="R12" i="4"/>
  <c r="Q12" i="4"/>
  <c r="P12" i="4"/>
  <c r="F27" i="2" l="1"/>
  <c r="F32" i="3"/>
  <c r="C32" i="3"/>
  <c r="S31" i="3"/>
  <c r="R31" i="3"/>
  <c r="Q31" i="3"/>
  <c r="P31" i="3"/>
  <c r="D31" i="3"/>
  <c r="S30" i="3"/>
  <c r="R30" i="3"/>
  <c r="Q30" i="3"/>
  <c r="P30" i="3"/>
  <c r="D30" i="3"/>
  <c r="S29" i="3"/>
  <c r="R29" i="3"/>
  <c r="Q29" i="3"/>
  <c r="P29" i="3"/>
  <c r="D29" i="3"/>
  <c r="S28" i="3"/>
  <c r="R28" i="3"/>
  <c r="Q28" i="3"/>
  <c r="P28" i="3"/>
  <c r="D28" i="3"/>
  <c r="S27" i="3"/>
  <c r="R27" i="3"/>
  <c r="Q27" i="3"/>
  <c r="P27" i="3"/>
  <c r="D27" i="3"/>
  <c r="S26" i="3"/>
  <c r="R26" i="3"/>
  <c r="Q26" i="3"/>
  <c r="P26" i="3"/>
  <c r="D26" i="3"/>
  <c r="S25" i="3"/>
  <c r="R25" i="3"/>
  <c r="Q25" i="3"/>
  <c r="P25" i="3"/>
  <c r="D25" i="3"/>
  <c r="S24" i="3"/>
  <c r="R24" i="3"/>
  <c r="Q24" i="3"/>
  <c r="P24" i="3"/>
  <c r="D24" i="3"/>
  <c r="S23" i="3"/>
  <c r="R23" i="3"/>
  <c r="Q23" i="3"/>
  <c r="P23" i="3"/>
  <c r="D23" i="3"/>
  <c r="S22" i="3"/>
  <c r="R22" i="3"/>
  <c r="Q22" i="3"/>
  <c r="P22" i="3"/>
  <c r="D22" i="3"/>
  <c r="S21" i="3"/>
  <c r="R21" i="3"/>
  <c r="Q21" i="3"/>
  <c r="P21" i="3"/>
  <c r="D21" i="3"/>
  <c r="S20" i="3"/>
  <c r="R20" i="3"/>
  <c r="Q20" i="3"/>
  <c r="P20" i="3"/>
  <c r="D20" i="3"/>
  <c r="S19" i="3"/>
  <c r="R19" i="3"/>
  <c r="Q19" i="3"/>
  <c r="P19" i="3"/>
  <c r="D19" i="3"/>
  <c r="S18" i="3"/>
  <c r="R18" i="3"/>
  <c r="Q18" i="3"/>
  <c r="P18" i="3"/>
  <c r="D18" i="3"/>
  <c r="S17" i="3"/>
  <c r="R17" i="3"/>
  <c r="Q17" i="3"/>
  <c r="P17" i="3"/>
  <c r="D17" i="3"/>
  <c r="S16" i="3"/>
  <c r="R16" i="3"/>
  <c r="Q16" i="3"/>
  <c r="P16" i="3"/>
  <c r="D16" i="3"/>
  <c r="S15" i="3"/>
  <c r="R15" i="3"/>
  <c r="Q15" i="3"/>
  <c r="P15" i="3"/>
  <c r="D15" i="3"/>
  <c r="S14" i="3"/>
  <c r="R14" i="3"/>
  <c r="Q14" i="3"/>
  <c r="P14" i="3"/>
  <c r="D14" i="3"/>
  <c r="S13" i="3"/>
  <c r="R13" i="3"/>
  <c r="Q13" i="3"/>
  <c r="P13" i="3"/>
  <c r="D13" i="3"/>
  <c r="S12" i="3"/>
  <c r="R12" i="3"/>
  <c r="Q12" i="3"/>
  <c r="P12" i="3"/>
  <c r="D12" i="3"/>
  <c r="D32" i="3" s="1"/>
  <c r="C27" i="2" l="1"/>
  <c r="S26" i="2"/>
  <c r="R26" i="2"/>
  <c r="Q26" i="2"/>
  <c r="P26" i="2"/>
  <c r="D26" i="2"/>
  <c r="Q25" i="2"/>
  <c r="P25" i="2"/>
  <c r="D25" i="2"/>
  <c r="S24" i="2"/>
  <c r="R24" i="2"/>
  <c r="Q24" i="2"/>
  <c r="P24" i="2"/>
  <c r="S23" i="2"/>
  <c r="R23" i="2"/>
  <c r="Q23" i="2"/>
  <c r="P23" i="2"/>
  <c r="D23" i="2"/>
  <c r="S22" i="2"/>
  <c r="R22" i="2"/>
  <c r="Q22" i="2"/>
  <c r="P22" i="2"/>
  <c r="D22" i="2"/>
  <c r="S21" i="2"/>
  <c r="R21" i="2"/>
  <c r="Q21" i="2"/>
  <c r="P21" i="2"/>
  <c r="D21" i="2"/>
  <c r="S20" i="2"/>
  <c r="R20" i="2"/>
  <c r="Q20" i="2"/>
  <c r="P20" i="2"/>
  <c r="D20" i="2"/>
  <c r="S19" i="2"/>
  <c r="R19" i="2"/>
  <c r="Q19" i="2"/>
  <c r="P19" i="2"/>
  <c r="D19" i="2"/>
  <c r="S18" i="2"/>
  <c r="R18" i="2"/>
  <c r="Q18" i="2"/>
  <c r="P18" i="2"/>
  <c r="S17" i="2"/>
  <c r="R17" i="2"/>
  <c r="Q17" i="2"/>
  <c r="P17" i="2"/>
  <c r="D17" i="2"/>
  <c r="S16" i="2"/>
  <c r="R16" i="2"/>
  <c r="Q16" i="2"/>
  <c r="P16" i="2"/>
  <c r="D16" i="2"/>
  <c r="S15" i="2"/>
  <c r="R15" i="2"/>
  <c r="Q15" i="2"/>
  <c r="P15" i="2"/>
  <c r="D15" i="2"/>
  <c r="S14" i="2"/>
  <c r="R14" i="2"/>
  <c r="Q14" i="2"/>
  <c r="P14" i="2"/>
  <c r="D14" i="2"/>
  <c r="D13" i="2"/>
  <c r="D12" i="2"/>
  <c r="D27" i="2" s="1"/>
  <c r="C26" i="1"/>
  <c r="S25" i="1"/>
  <c r="R25" i="1"/>
  <c r="Q25" i="1"/>
  <c r="P25" i="1"/>
  <c r="D25" i="1"/>
  <c r="S24" i="1"/>
  <c r="R24" i="1"/>
  <c r="Q24" i="1"/>
  <c r="P24" i="1"/>
  <c r="D24" i="1"/>
  <c r="S23" i="1"/>
  <c r="R23" i="1"/>
  <c r="Q23" i="1"/>
  <c r="P23" i="1"/>
  <c r="D23" i="1"/>
  <c r="S22" i="1"/>
  <c r="R22" i="1"/>
  <c r="Q22" i="1"/>
  <c r="P22" i="1"/>
  <c r="D22" i="1"/>
  <c r="S21" i="1"/>
  <c r="R21" i="1"/>
  <c r="Q21" i="1"/>
  <c r="P21" i="1"/>
  <c r="D21" i="1"/>
  <c r="S20" i="1"/>
  <c r="R20" i="1"/>
  <c r="Q20" i="1"/>
  <c r="P20" i="1"/>
  <c r="D20" i="1"/>
  <c r="S19" i="1"/>
  <c r="R19" i="1"/>
  <c r="Q19" i="1"/>
  <c r="P19" i="1"/>
  <c r="D19" i="1"/>
  <c r="S18" i="1"/>
  <c r="R18" i="1"/>
  <c r="Q18" i="1"/>
  <c r="P18" i="1"/>
  <c r="D18" i="1"/>
  <c r="S17" i="1"/>
  <c r="R17" i="1"/>
  <c r="Q17" i="1"/>
  <c r="P17" i="1"/>
  <c r="D17" i="1"/>
  <c r="S16" i="1"/>
  <c r="R16" i="1"/>
  <c r="Q16" i="1"/>
  <c r="P16" i="1"/>
  <c r="D16" i="1"/>
  <c r="F16" i="1" s="1"/>
  <c r="S15" i="1"/>
  <c r="R15" i="1"/>
  <c r="Q15" i="1"/>
  <c r="P15" i="1"/>
  <c r="F15" i="1"/>
  <c r="S14" i="1"/>
  <c r="R14" i="1"/>
  <c r="Q14" i="1"/>
  <c r="P14" i="1"/>
  <c r="F14" i="1"/>
  <c r="F13" i="1"/>
  <c r="F12" i="1"/>
  <c r="F26" i="1" l="1"/>
  <c r="D26" i="1"/>
  <c r="F12" i="2"/>
</calcChain>
</file>

<file path=xl/sharedStrings.xml><?xml version="1.0" encoding="utf-8"?>
<sst xmlns="http://schemas.openxmlformats.org/spreadsheetml/2006/main" count="1545" uniqueCount="177">
  <si>
    <t>CARD:</t>
  </si>
  <si>
    <t>CORPORATE CARD</t>
  </si>
  <si>
    <t>USER:</t>
  </si>
  <si>
    <t xml:space="preserve">Dates Covered </t>
  </si>
  <si>
    <t>from:</t>
  </si>
  <si>
    <t>to:</t>
  </si>
  <si>
    <t xml:space="preserve">Date </t>
  </si>
  <si>
    <t>VAT</t>
  </si>
  <si>
    <t>Gross</t>
  </si>
  <si>
    <t>Manual VAT</t>
  </si>
  <si>
    <t>Net</t>
  </si>
  <si>
    <t>Account Code</t>
  </si>
  <si>
    <t xml:space="preserve">Department </t>
  </si>
  <si>
    <t>Description</t>
  </si>
  <si>
    <t>Supplier</t>
  </si>
  <si>
    <t>Merchant Category</t>
  </si>
  <si>
    <t xml:space="preserve">of </t>
  </si>
  <si>
    <t>Code</t>
  </si>
  <si>
    <t>Amount</t>
  </si>
  <si>
    <t>Override</t>
  </si>
  <si>
    <t xml:space="preserve">incurring the </t>
  </si>
  <si>
    <t>Summary of the purpose of the expenditure</t>
  </si>
  <si>
    <t>e.g. computers, software etc</t>
  </si>
  <si>
    <t>Transaction</t>
  </si>
  <si>
    <t>S, E, Z, O</t>
  </si>
  <si>
    <t>£</t>
  </si>
  <si>
    <t>CCentre</t>
  </si>
  <si>
    <t>ACode</t>
  </si>
  <si>
    <t>Classification</t>
  </si>
  <si>
    <t>expenditure</t>
  </si>
  <si>
    <t>13.12.17</t>
  </si>
  <si>
    <t>O</t>
  </si>
  <si>
    <t>S</t>
  </si>
  <si>
    <t>Car Parking</t>
  </si>
  <si>
    <t>Push pin skittle magnets</t>
  </si>
  <si>
    <t>Amazon</t>
  </si>
  <si>
    <t>Misc</t>
  </si>
  <si>
    <t>00148</t>
  </si>
  <si>
    <t>12 month vehicle tax</t>
  </si>
  <si>
    <t>DVLA</t>
  </si>
  <si>
    <t>Vehicle</t>
  </si>
  <si>
    <t>19.12.17</t>
  </si>
  <si>
    <t>Warning tape</t>
  </si>
  <si>
    <t>09.01.18</t>
  </si>
  <si>
    <t>Lesiure</t>
  </si>
  <si>
    <t>Access to survey results</t>
  </si>
  <si>
    <t>SurveyMonkey</t>
  </si>
  <si>
    <t>Platform trolley</t>
  </si>
  <si>
    <t>B&amp;Q</t>
  </si>
  <si>
    <t>DIY</t>
  </si>
  <si>
    <t xml:space="preserve"> </t>
  </si>
  <si>
    <t>Totals</t>
  </si>
  <si>
    <t>VAT indicators</t>
  </si>
  <si>
    <t>E</t>
  </si>
  <si>
    <t>Exempt</t>
  </si>
  <si>
    <t>Outside Scope</t>
  </si>
  <si>
    <t>Standard Rated</t>
  </si>
  <si>
    <t>Z</t>
  </si>
  <si>
    <t>Zero Rated</t>
  </si>
  <si>
    <t>11.12.17</t>
  </si>
  <si>
    <t>Business</t>
  </si>
  <si>
    <t>Return of deposit , hire of glasses and ice buckets for ice skate launch and return of unopened bottles</t>
  </si>
  <si>
    <t>Majestic Wine Warehouses Ltd</t>
  </si>
  <si>
    <t>BARCLAYCARD</t>
  </si>
  <si>
    <t>13.12.18</t>
  </si>
  <si>
    <t>HR</t>
  </si>
  <si>
    <t>H &amp; S Protective Clothing</t>
  </si>
  <si>
    <t>Arco Ltd</t>
  </si>
  <si>
    <t>H&amp;S equipment</t>
  </si>
  <si>
    <t>Community Services</t>
  </si>
  <si>
    <t>Food for clients</t>
  </si>
  <si>
    <t>Morrisons</t>
  </si>
  <si>
    <t>Food</t>
  </si>
  <si>
    <t>coop</t>
  </si>
  <si>
    <t>Tesco</t>
  </si>
  <si>
    <t>Total</t>
  </si>
  <si>
    <t>Office filing</t>
  </si>
  <si>
    <t>Equipment</t>
  </si>
  <si>
    <t>Table wear</t>
  </si>
  <si>
    <t>Party Delights</t>
  </si>
  <si>
    <t>Marketing and Media</t>
  </si>
  <si>
    <t>Monthly Subscription</t>
  </si>
  <si>
    <t>Survey Monkey</t>
  </si>
  <si>
    <t>Online questionnaire tool</t>
  </si>
  <si>
    <t>Theatre Marketing</t>
  </si>
  <si>
    <t>Show and event promotions</t>
  </si>
  <si>
    <t>Facebook</t>
  </si>
  <si>
    <t>Advertising</t>
  </si>
  <si>
    <t>Domain name monthly cost</t>
  </si>
  <si>
    <t>Namesco</t>
  </si>
  <si>
    <t>Software</t>
  </si>
  <si>
    <t xml:space="preserve">Corporate Event </t>
  </si>
  <si>
    <t>Mayor's Welcome following Full Council</t>
  </si>
  <si>
    <t>Waitrose</t>
  </si>
  <si>
    <t>CEO</t>
  </si>
  <si>
    <t xml:space="preserve">CMT lunch following meeting </t>
  </si>
  <si>
    <t>Prezzo</t>
  </si>
  <si>
    <t>Google Continuity Subscription</t>
  </si>
  <si>
    <t>Google</t>
  </si>
  <si>
    <t>IT</t>
  </si>
  <si>
    <t>Wiper Blades for vehicle HV58 HKB</t>
  </si>
  <si>
    <t>Lychford Tyre Ltd</t>
  </si>
  <si>
    <t>Automotive</t>
  </si>
  <si>
    <t xml:space="preserve">23L Dual purpose grey bin </t>
  </si>
  <si>
    <t>Safety Shop</t>
  </si>
  <si>
    <t>Durable Goods</t>
  </si>
  <si>
    <t>Environmental Services</t>
  </si>
  <si>
    <t>Catering</t>
  </si>
  <si>
    <t>23.11.17</t>
  </si>
  <si>
    <t>Media and Marketing</t>
  </si>
  <si>
    <t>Christmas sweets for staff</t>
  </si>
  <si>
    <t>Sainsburys</t>
  </si>
  <si>
    <t>Groceries</t>
  </si>
  <si>
    <t>26.11.17</t>
  </si>
  <si>
    <t>Postage stamps</t>
  </si>
  <si>
    <t>Royal Mail</t>
  </si>
  <si>
    <t>Distribution</t>
  </si>
  <si>
    <t>28.11.17</t>
  </si>
  <si>
    <t>train to Leatherhead</t>
  </si>
  <si>
    <t>New Southern Railway</t>
  </si>
  <si>
    <t>travel expenses</t>
  </si>
  <si>
    <t>29.11.17</t>
  </si>
  <si>
    <t>Indigo</t>
  </si>
  <si>
    <t xml:space="preserve">30.11.17 </t>
  </si>
  <si>
    <t>Computer services</t>
  </si>
  <si>
    <t>Adobe</t>
  </si>
  <si>
    <t>marketing</t>
  </si>
  <si>
    <t>30.11.17</t>
  </si>
  <si>
    <t>Social Media advertising</t>
  </si>
  <si>
    <t>Leisure</t>
  </si>
  <si>
    <t>Civic Events</t>
  </si>
  <si>
    <t>Theatre</t>
  </si>
  <si>
    <t xml:space="preserve">Custard Powder for Slosh Scene </t>
  </si>
  <si>
    <t>Poundland</t>
  </si>
  <si>
    <t>15.12.17</t>
  </si>
  <si>
    <t>20.12.17</t>
  </si>
  <si>
    <t>24.12.17</t>
  </si>
  <si>
    <t>Mic Headsets</t>
  </si>
  <si>
    <t>CPC</t>
  </si>
  <si>
    <t>Tech Equipment</t>
  </si>
  <si>
    <t>27.12.17</t>
  </si>
  <si>
    <t>Washing Powder</t>
  </si>
  <si>
    <t>8.1.18</t>
  </si>
  <si>
    <t xml:space="preserve">Electrical Equipment &amp; Compressor for Maintenance </t>
  </si>
  <si>
    <t xml:space="preserve">Electrical Equipment </t>
  </si>
  <si>
    <t>Windle Valley</t>
  </si>
  <si>
    <t>Monthly Music Subscription</t>
  </si>
  <si>
    <t>Spotify</t>
  </si>
  <si>
    <t>Music</t>
  </si>
  <si>
    <t>Milk</t>
  </si>
  <si>
    <t>Camberley Theatre</t>
  </si>
  <si>
    <t>Executive Head of Transformation</t>
  </si>
  <si>
    <t>Panto cake for Launch Night</t>
  </si>
  <si>
    <t>Catering and Catering Supplies</t>
  </si>
  <si>
    <t>Food for SHBC Festive Breakfast</t>
  </si>
  <si>
    <t>Bookers LTD</t>
  </si>
  <si>
    <t>Veggie Sausages for SHBC Festive Breakfast</t>
  </si>
  <si>
    <t>Bar stock</t>
  </si>
  <si>
    <t>Drainage</t>
  </si>
  <si>
    <t>Valve</t>
  </si>
  <si>
    <t>Screwfix</t>
  </si>
  <si>
    <t>Pipework</t>
  </si>
  <si>
    <t>Burdens</t>
  </si>
  <si>
    <t>Drainage Materials</t>
  </si>
  <si>
    <t>Rudridge</t>
  </si>
  <si>
    <t>Building Materials</t>
  </si>
  <si>
    <t>Selco</t>
  </si>
  <si>
    <t>Steel Pipework</t>
  </si>
  <si>
    <t>Pipe Centre</t>
  </si>
  <si>
    <t>Land Drainage</t>
  </si>
  <si>
    <t>Lightwater Country Park</t>
  </si>
  <si>
    <t>0051F</t>
  </si>
  <si>
    <t>Greenspace</t>
  </si>
  <si>
    <t>10 person first aid kits</t>
  </si>
  <si>
    <t>First Aid Supplies</t>
  </si>
  <si>
    <t>Executive Head of Business</t>
  </si>
  <si>
    <t>Executive Head of Corporate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</si>
</sst>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00"/>
  </numFmts>
  <fonts count="11" x14ac:knownFonts="1">
    <font>
      <sz val="10"/>
      <name val="Arial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9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</font>
    <font>
      <sz val="9"/>
      <name val="Arial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107">
    <xf numFmtId="0" fontId="0" fillId="0" borderId="0" xfId="0"/>
    <xf numFmtId="0" fontId="1" fillId="0" borderId="1" xfId="0" applyFont="1" applyFill="1" applyBorder="1" applyAlignment="1" applyProtection="1"/>
    <xf numFmtId="0" fontId="0" fillId="0" borderId="5" xfId="0" applyFill="1" applyBorder="1" applyAlignment="1"/>
    <xf numFmtId="0" fontId="1" fillId="0" borderId="5" xfId="0" applyFont="1" applyFill="1" applyBorder="1" applyAlignment="1" applyProtection="1"/>
    <xf numFmtId="0" fontId="1" fillId="0" borderId="6" xfId="0" applyFont="1" applyFill="1" applyBorder="1" applyAlignment="1" applyProtection="1"/>
    <xf numFmtId="0" fontId="0" fillId="0" borderId="0" xfId="0" applyFill="1" applyProtection="1"/>
    <xf numFmtId="0" fontId="0" fillId="0" borderId="7" xfId="0" applyFill="1" applyBorder="1" applyProtection="1"/>
    <xf numFmtId="0" fontId="0" fillId="0" borderId="0" xfId="0" applyFill="1" applyBorder="1" applyProtection="1"/>
    <xf numFmtId="0" fontId="0" fillId="0" borderId="8" xfId="0" applyFill="1" applyBorder="1" applyProtection="1"/>
    <xf numFmtId="0" fontId="1" fillId="0" borderId="9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1" xfId="0" applyFont="1" applyFill="1" applyBorder="1" applyAlignment="1" applyProtection="1">
      <alignment horizontal="center" wrapText="1"/>
    </xf>
    <xf numFmtId="0" fontId="1" fillId="0" borderId="3" xfId="0" applyFont="1" applyFill="1" applyBorder="1" applyAlignment="1" applyProtection="1">
      <alignment horizontal="right"/>
    </xf>
    <xf numFmtId="164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Protection="1"/>
    <xf numFmtId="15" fontId="3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/>
    <xf numFmtId="0" fontId="1" fillId="0" borderId="10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1" fillId="0" borderId="14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15" xfId="0" applyFont="1" applyFill="1" applyBorder="1" applyAlignment="1" applyProtection="1">
      <alignment horizontal="center"/>
    </xf>
    <xf numFmtId="0" fontId="1" fillId="0" borderId="16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1" fillId="0" borderId="19" xfId="0" applyFont="1" applyFill="1" applyBorder="1" applyProtection="1"/>
    <xf numFmtId="0" fontId="0" fillId="0" borderId="22" xfId="0" applyFill="1" applyBorder="1" applyAlignment="1" applyProtection="1">
      <alignment horizontal="center"/>
    </xf>
    <xf numFmtId="0" fontId="4" fillId="0" borderId="22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0" fillId="0" borderId="22" xfId="0" applyFill="1" applyBorder="1" applyProtection="1"/>
    <xf numFmtId="0" fontId="0" fillId="0" borderId="17" xfId="0" applyFill="1" applyBorder="1" applyProtection="1"/>
    <xf numFmtId="0" fontId="0" fillId="0" borderId="23" xfId="0" applyFill="1" applyBorder="1" applyProtection="1"/>
    <xf numFmtId="0" fontId="0" fillId="0" borderId="24" xfId="0" applyFill="1" applyBorder="1" applyProtection="1"/>
    <xf numFmtId="14" fontId="0" fillId="0" borderId="25" xfId="0" applyNumberForma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4" fontId="0" fillId="0" borderId="1" xfId="0" applyNumberFormat="1" applyFill="1" applyBorder="1" applyProtection="1">
      <protection locked="0"/>
    </xf>
    <xf numFmtId="4" fontId="0" fillId="0" borderId="1" xfId="0" applyNumberFormat="1" applyFill="1" applyBorder="1" applyProtection="1"/>
    <xf numFmtId="4" fontId="3" fillId="0" borderId="1" xfId="0" applyNumberFormat="1" applyFont="1" applyFill="1" applyBorder="1" applyProtection="1"/>
    <xf numFmtId="1" fontId="3" fillId="0" borderId="1" xfId="0" applyNumberFormat="1" applyFont="1" applyFill="1" applyBorder="1" applyProtection="1"/>
    <xf numFmtId="1" fontId="3" fillId="0" borderId="1" xfId="0" quotePrefix="1" applyNumberFormat="1" applyFont="1" applyFill="1" applyBorder="1" applyProtection="1"/>
    <xf numFmtId="165" fontId="6" fillId="0" borderId="1" xfId="1" applyNumberFormat="1" applyFont="1" applyFill="1" applyBorder="1" applyAlignment="1" applyProtection="1">
      <alignment horizontal="center"/>
    </xf>
    <xf numFmtId="165" fontId="6" fillId="0" borderId="1" xfId="1" applyNumberFormat="1" applyFont="1" applyFill="1" applyBorder="1" applyAlignment="1" applyProtection="1">
      <alignment horizontal="left" wrapText="1"/>
      <protection locked="0"/>
    </xf>
    <xf numFmtId="165" fontId="6" fillId="0" borderId="1" xfId="1" applyNumberFormat="1" applyFont="1" applyFill="1" applyBorder="1" applyAlignment="1" applyProtection="1">
      <alignment horizontal="left"/>
      <protection locked="0"/>
    </xf>
    <xf numFmtId="0" fontId="0" fillId="0" borderId="25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4" fontId="1" fillId="0" borderId="28" xfId="0" applyNumberFormat="1" applyFont="1" applyFill="1" applyBorder="1" applyProtection="1"/>
    <xf numFmtId="1" fontId="1" fillId="0" borderId="28" xfId="0" applyNumberFormat="1" applyFont="1" applyFill="1" applyBorder="1" applyProtection="1"/>
    <xf numFmtId="0" fontId="0" fillId="0" borderId="29" xfId="0" applyFill="1" applyBorder="1" applyProtection="1"/>
    <xf numFmtId="0" fontId="0" fillId="0" borderId="29" xfId="0" applyFill="1" applyBorder="1" applyAlignment="1" applyProtection="1">
      <alignment horizontal="left"/>
    </xf>
    <xf numFmtId="0" fontId="0" fillId="0" borderId="30" xfId="0" applyFill="1" applyBorder="1" applyAlignment="1" applyProtection="1">
      <alignment horizontal="left"/>
    </xf>
    <xf numFmtId="0" fontId="0" fillId="0" borderId="31" xfId="0" applyFill="1" applyBorder="1" applyAlignment="1" applyProtection="1">
      <alignment horizontal="left"/>
    </xf>
    <xf numFmtId="0" fontId="0" fillId="0" borderId="20" xfId="0" applyFill="1" applyBorder="1" applyProtection="1"/>
    <xf numFmtId="0" fontId="0" fillId="0" borderId="15" xfId="0" applyFill="1" applyBorder="1" applyProtection="1"/>
    <xf numFmtId="0" fontId="0" fillId="0" borderId="19" xfId="0" applyFill="1" applyBorder="1" applyProtection="1"/>
    <xf numFmtId="0" fontId="1" fillId="0" borderId="10" xfId="0" applyFont="1" applyFill="1" applyBorder="1" applyAlignment="1" applyProtection="1">
      <alignment horizontal="center"/>
    </xf>
    <xf numFmtId="0" fontId="7" fillId="0" borderId="22" xfId="0" applyFont="1" applyFill="1" applyBorder="1" applyAlignment="1" applyProtection="1">
      <alignment horizontal="center"/>
    </xf>
    <xf numFmtId="165" fontId="6" fillId="0" borderId="1" xfId="2" applyNumberFormat="1" applyFont="1" applyFill="1" applyBorder="1" applyAlignment="1" applyProtection="1">
      <alignment horizontal="center"/>
    </xf>
    <xf numFmtId="165" fontId="6" fillId="0" borderId="1" xfId="2" applyNumberFormat="1" applyFont="1" applyFill="1" applyBorder="1" applyAlignment="1" applyProtection="1">
      <alignment horizontal="left"/>
      <protection locked="0"/>
    </xf>
    <xf numFmtId="165" fontId="6" fillId="0" borderId="0" xfId="2" applyNumberFormat="1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4" fontId="0" fillId="0" borderId="29" xfId="0" applyNumberFormat="1" applyFill="1" applyBorder="1" applyProtection="1"/>
    <xf numFmtId="0" fontId="1" fillId="0" borderId="10" xfId="0" applyFont="1" applyFill="1" applyBorder="1" applyAlignment="1" applyProtection="1">
      <alignment horizontal="center"/>
    </xf>
    <xf numFmtId="14" fontId="0" fillId="0" borderId="25" xfId="0" applyNumberFormat="1" applyFill="1" applyBorder="1" applyAlignment="1" applyProtection="1">
      <alignment horizontal="center"/>
      <protection locked="0"/>
    </xf>
    <xf numFmtId="0" fontId="1" fillId="0" borderId="10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9" fillId="0" borderId="0" xfId="0" applyFont="1" applyAlignment="1">
      <alignment vertical="center"/>
    </xf>
    <xf numFmtId="16" fontId="0" fillId="0" borderId="25" xfId="0" applyNumberFormat="1" applyFill="1" applyBorder="1" applyProtection="1">
      <protection locked="0"/>
    </xf>
    <xf numFmtId="4" fontId="0" fillId="0" borderId="0" xfId="0" applyNumberFormat="1" applyFill="1" applyProtection="1"/>
    <xf numFmtId="0" fontId="1" fillId="0" borderId="10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7" fillId="0" borderId="17" xfId="0" applyFont="1" applyFill="1" applyBorder="1" applyAlignment="1" applyProtection="1">
      <alignment horizontal="center"/>
    </xf>
    <xf numFmtId="0" fontId="7" fillId="0" borderId="16" xfId="0" applyFont="1" applyFill="1" applyBorder="1" applyAlignment="1" applyProtection="1">
      <alignment horizontal="center"/>
    </xf>
    <xf numFmtId="4" fontId="3" fillId="0" borderId="2" xfId="0" applyNumberFormat="1" applyFont="1" applyFill="1" applyBorder="1" applyProtection="1"/>
    <xf numFmtId="1" fontId="3" fillId="0" borderId="32" xfId="0" applyNumberFormat="1" applyFont="1" applyFill="1" applyBorder="1" applyProtection="1"/>
    <xf numFmtId="1" fontId="3" fillId="0" borderId="33" xfId="0" applyNumberFormat="1" applyFont="1" applyFill="1" applyBorder="1" applyProtection="1"/>
    <xf numFmtId="1" fontId="3" fillId="0" borderId="34" xfId="0" applyNumberFormat="1" applyFont="1" applyFill="1" applyBorder="1" applyProtection="1"/>
    <xf numFmtId="165" fontId="6" fillId="0" borderId="4" xfId="2" applyNumberFormat="1" applyFont="1" applyFill="1" applyBorder="1" applyAlignment="1" applyProtection="1">
      <alignment horizontal="center"/>
    </xf>
    <xf numFmtId="1" fontId="3" fillId="0" borderId="25" xfId="0" applyNumberFormat="1" applyFont="1" applyFill="1" applyBorder="1" applyProtection="1"/>
    <xf numFmtId="1" fontId="3" fillId="0" borderId="35" xfId="0" quotePrefix="1" applyNumberFormat="1" applyFont="1" applyFill="1" applyBorder="1" applyProtection="1"/>
    <xf numFmtId="1" fontId="3" fillId="0" borderId="35" xfId="0" applyNumberFormat="1" applyFont="1" applyFill="1" applyBorder="1" applyProtection="1"/>
    <xf numFmtId="0" fontId="0" fillId="0" borderId="22" xfId="0" applyBorder="1" applyAlignment="1"/>
    <xf numFmtId="4" fontId="0" fillId="0" borderId="1" xfId="0" applyNumberFormat="1" applyFill="1" applyBorder="1" applyAlignment="1" applyProtection="1">
      <protection locked="0"/>
    </xf>
    <xf numFmtId="4" fontId="0" fillId="0" borderId="11" xfId="0" applyNumberFormat="1" applyFill="1" applyBorder="1" applyProtection="1"/>
    <xf numFmtId="4" fontId="1" fillId="0" borderId="36" xfId="0" applyNumberFormat="1" applyFont="1" applyFill="1" applyBorder="1" applyProtection="1"/>
    <xf numFmtId="1" fontId="1" fillId="0" borderId="37" xfId="0" applyNumberFormat="1" applyFont="1" applyFill="1" applyBorder="1" applyProtection="1"/>
    <xf numFmtId="1" fontId="1" fillId="0" borderId="38" xfId="0" applyNumberFormat="1" applyFont="1" applyFill="1" applyBorder="1" applyProtection="1"/>
    <xf numFmtId="0" fontId="0" fillId="0" borderId="27" xfId="0" applyFill="1" applyBorder="1" applyProtection="1"/>
    <xf numFmtId="0" fontId="1" fillId="0" borderId="10" xfId="0" applyFont="1" applyFill="1" applyBorder="1" applyAlignment="1" applyProtection="1">
      <alignment horizontal="center"/>
    </xf>
    <xf numFmtId="165" fontId="6" fillId="0" borderId="1" xfId="2" applyNumberFormat="1" applyFont="1" applyFill="1" applyBorder="1" applyAlignment="1" applyProtection="1">
      <alignment horizontal="left" wrapText="1"/>
      <protection locked="0"/>
    </xf>
    <xf numFmtId="0" fontId="0" fillId="0" borderId="1" xfId="0" applyFill="1" applyBorder="1" applyProtection="1"/>
    <xf numFmtId="0" fontId="3" fillId="0" borderId="1" xfId="0" applyFont="1" applyFill="1" applyBorder="1" applyProtection="1"/>
    <xf numFmtId="0" fontId="1" fillId="0" borderId="10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10" fillId="0" borderId="22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9" xfId="0" applyFont="1" applyFill="1" applyBorder="1" applyAlignment="1" applyProtection="1">
      <alignment horizontal="center"/>
    </xf>
    <xf numFmtId="0" fontId="1" fillId="0" borderId="26" xfId="0" applyFont="1" applyFill="1" applyBorder="1" applyAlignment="1" applyProtection="1">
      <alignment horizontal="center"/>
    </xf>
    <xf numFmtId="0" fontId="1" fillId="0" borderId="27" xfId="0" applyFont="1" applyFill="1" applyBorder="1" applyAlignment="1" applyProtection="1">
      <alignment horizontal="center"/>
    </xf>
  </cellXfs>
  <cellStyles count="3">
    <cellStyle name="Normal" xfId="0" builtinId="0"/>
    <cellStyle name="Normal_Redistribution and journal forms.xls" xfId="2"/>
    <cellStyle name="Normal_Redistribution and journal forms.xls 2" xfId="1"/>
  </cellStyles>
  <dxfs count="358"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2"/>
  <sheetViews>
    <sheetView tabSelected="1" zoomScale="80" zoomScaleNormal="80" workbookViewId="0">
      <selection activeCell="J39" sqref="J39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1" t="s">
        <v>0</v>
      </c>
      <c r="B1" s="98" t="s">
        <v>1</v>
      </c>
      <c r="C1" s="99"/>
      <c r="D1" s="99"/>
      <c r="E1" s="100"/>
      <c r="F1" s="2"/>
      <c r="G1" s="2"/>
      <c r="H1" s="2"/>
      <c r="I1" s="2"/>
      <c r="J1" s="2"/>
      <c r="K1" s="2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2</v>
      </c>
      <c r="B3" s="98" t="s">
        <v>175</v>
      </c>
      <c r="C3" s="99"/>
      <c r="D3" s="99"/>
      <c r="E3" s="10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3</v>
      </c>
      <c r="B5" s="12" t="s">
        <v>4</v>
      </c>
      <c r="C5" s="13">
        <v>43080</v>
      </c>
      <c r="D5" s="12" t="s">
        <v>5</v>
      </c>
      <c r="E5" s="13">
        <v>43110</v>
      </c>
      <c r="F5" s="14"/>
      <c r="G5" s="15"/>
      <c r="H5" s="16"/>
      <c r="I5" s="16"/>
      <c r="J5" s="16"/>
      <c r="K5" s="16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7" t="s">
        <v>6</v>
      </c>
      <c r="B8" s="18" t="s">
        <v>7</v>
      </c>
      <c r="C8" s="18" t="s">
        <v>8</v>
      </c>
      <c r="D8" s="18" t="s">
        <v>7</v>
      </c>
      <c r="E8" s="18" t="s">
        <v>9</v>
      </c>
      <c r="F8" s="18" t="s">
        <v>10</v>
      </c>
      <c r="G8" s="96" t="s">
        <v>11</v>
      </c>
      <c r="H8" s="101"/>
      <c r="I8" s="101"/>
      <c r="J8" s="97"/>
      <c r="K8" s="17" t="s">
        <v>12</v>
      </c>
      <c r="L8" s="18" t="s">
        <v>13</v>
      </c>
      <c r="M8" s="20" t="s">
        <v>14</v>
      </c>
      <c r="N8" s="20" t="s">
        <v>15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x14ac:dyDescent="0.2">
      <c r="A9" s="22" t="s">
        <v>16</v>
      </c>
      <c r="B9" s="23" t="s">
        <v>17</v>
      </c>
      <c r="C9" s="23" t="s">
        <v>18</v>
      </c>
      <c r="D9" s="23" t="s">
        <v>18</v>
      </c>
      <c r="E9" s="23" t="s">
        <v>19</v>
      </c>
      <c r="F9" s="23" t="s">
        <v>18</v>
      </c>
      <c r="G9" s="102"/>
      <c r="H9" s="103"/>
      <c r="I9" s="103"/>
      <c r="J9" s="104"/>
      <c r="K9" s="22" t="s">
        <v>20</v>
      </c>
      <c r="L9" s="23" t="s">
        <v>21</v>
      </c>
      <c r="M9" s="24"/>
      <c r="N9" s="25" t="s">
        <v>22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x14ac:dyDescent="0.2">
      <c r="A10" s="26" t="s">
        <v>23</v>
      </c>
      <c r="B10" s="27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28" t="s">
        <v>26</v>
      </c>
      <c r="H10" s="28" t="s">
        <v>27</v>
      </c>
      <c r="I10" s="28" t="s">
        <v>28</v>
      </c>
      <c r="J10" s="28"/>
      <c r="K10" s="29" t="s">
        <v>29</v>
      </c>
      <c r="L10" s="30"/>
      <c r="M10" s="31"/>
      <c r="N10" s="32"/>
    </row>
    <row r="11" spans="1:26" ht="0.75" customHeight="1" x14ac:dyDescent="0.2">
      <c r="A11" s="33"/>
      <c r="B11" s="27"/>
      <c r="C11" s="27"/>
      <c r="D11" s="27"/>
      <c r="E11" s="27"/>
      <c r="F11" s="27"/>
      <c r="G11" s="28"/>
      <c r="H11" s="28"/>
      <c r="I11" s="28"/>
      <c r="J11" s="28"/>
      <c r="K11" s="28"/>
      <c r="L11" s="30"/>
      <c r="M11" s="31"/>
      <c r="N11" s="31"/>
    </row>
    <row r="12" spans="1:26" ht="15.75" x14ac:dyDescent="0.25">
      <c r="A12" s="34" t="s">
        <v>30</v>
      </c>
      <c r="B12" s="35" t="s">
        <v>31</v>
      </c>
      <c r="C12" s="36">
        <v>10.95</v>
      </c>
      <c r="D12" s="37">
        <v>0</v>
      </c>
      <c r="E12" s="36"/>
      <c r="F12" s="38">
        <f t="shared" ref="F12:F16" si="0">C12-D12</f>
        <v>10.95</v>
      </c>
      <c r="G12" s="39">
        <v>140</v>
      </c>
      <c r="H12" s="39">
        <v>4207</v>
      </c>
      <c r="I12" s="40"/>
      <c r="J12" s="41" t="s">
        <v>32</v>
      </c>
      <c r="K12" s="41" t="s">
        <v>33</v>
      </c>
      <c r="L12" s="42" t="s">
        <v>34</v>
      </c>
      <c r="M12" s="43" t="s">
        <v>35</v>
      </c>
      <c r="N12" s="43" t="s">
        <v>36</v>
      </c>
    </row>
    <row r="13" spans="1:26" ht="20.100000000000001" customHeight="1" x14ac:dyDescent="0.25">
      <c r="A13" s="34" t="s">
        <v>30</v>
      </c>
      <c r="B13" s="35" t="s">
        <v>31</v>
      </c>
      <c r="C13" s="36">
        <v>242.5</v>
      </c>
      <c r="D13" s="37">
        <v>0</v>
      </c>
      <c r="E13" s="36"/>
      <c r="F13" s="38">
        <f t="shared" si="0"/>
        <v>242.5</v>
      </c>
      <c r="G13" s="39">
        <v>105</v>
      </c>
      <c r="H13" s="39">
        <v>3001</v>
      </c>
      <c r="I13" s="40" t="s">
        <v>37</v>
      </c>
      <c r="J13" s="41" t="s">
        <v>32</v>
      </c>
      <c r="K13" s="41" t="s">
        <v>33</v>
      </c>
      <c r="L13" s="43" t="s">
        <v>38</v>
      </c>
      <c r="M13" s="43" t="s">
        <v>39</v>
      </c>
      <c r="N13" s="43" t="s">
        <v>40</v>
      </c>
    </row>
    <row r="14" spans="1:26" ht="20.100000000000001" customHeight="1" x14ac:dyDescent="0.25">
      <c r="A14" s="34" t="s">
        <v>41</v>
      </c>
      <c r="B14" s="35" t="s">
        <v>31</v>
      </c>
      <c r="C14" s="36">
        <v>11.98</v>
      </c>
      <c r="D14" s="37">
        <v>0</v>
      </c>
      <c r="E14" s="36"/>
      <c r="F14" s="38">
        <f t="shared" si="0"/>
        <v>11.98</v>
      </c>
      <c r="G14" s="39">
        <v>140</v>
      </c>
      <c r="H14" s="39">
        <v>4207</v>
      </c>
      <c r="I14" s="40"/>
      <c r="J14" s="41" t="s">
        <v>32</v>
      </c>
      <c r="K14" s="41" t="s">
        <v>33</v>
      </c>
      <c r="L14" s="43" t="s">
        <v>42</v>
      </c>
      <c r="M14" s="43" t="s">
        <v>35</v>
      </c>
      <c r="N14" s="43" t="s">
        <v>36</v>
      </c>
      <c r="P14" s="5" t="b">
        <f t="shared" ref="P14:P25" si="1">OR(G14&lt;100,LEN(G14)=2)</f>
        <v>0</v>
      </c>
      <c r="Q14" s="5" t="b">
        <f t="shared" ref="Q14:Q25" si="2">OR(H14&lt;1000,LEN(H14)=3)</f>
        <v>0</v>
      </c>
      <c r="R14" s="5" t="b">
        <f t="shared" ref="R14:R25" si="3">IF(I14&lt;1000,TRUE)</f>
        <v>1</v>
      </c>
      <c r="S14" s="5" t="e">
        <f>OR(#REF!&lt;100000,LEN(#REF!)=5)</f>
        <v>#REF!</v>
      </c>
    </row>
    <row r="15" spans="1:26" ht="20.100000000000001" customHeight="1" x14ac:dyDescent="0.25">
      <c r="A15" s="44" t="s">
        <v>43</v>
      </c>
      <c r="B15" s="45" t="s">
        <v>31</v>
      </c>
      <c r="C15" s="36">
        <v>372</v>
      </c>
      <c r="D15" s="37">
        <v>0</v>
      </c>
      <c r="E15" s="36"/>
      <c r="F15" s="38">
        <f t="shared" si="0"/>
        <v>372</v>
      </c>
      <c r="G15" s="39">
        <v>472</v>
      </c>
      <c r="H15" s="39">
        <v>4020</v>
      </c>
      <c r="I15" s="39"/>
      <c r="J15" s="41" t="s">
        <v>32</v>
      </c>
      <c r="K15" s="41" t="s">
        <v>44</v>
      </c>
      <c r="L15" s="43" t="s">
        <v>45</v>
      </c>
      <c r="M15" s="43" t="s">
        <v>46</v>
      </c>
      <c r="N15" s="43" t="s">
        <v>36</v>
      </c>
      <c r="P15" s="5" t="b">
        <f t="shared" si="1"/>
        <v>0</v>
      </c>
      <c r="Q15" s="5" t="b">
        <f t="shared" si="2"/>
        <v>0</v>
      </c>
      <c r="R15" s="5" t="b">
        <f t="shared" si="3"/>
        <v>1</v>
      </c>
      <c r="S15" s="5" t="e">
        <f>OR(#REF!&lt;100000,LEN(#REF!)=5)</f>
        <v>#REF!</v>
      </c>
    </row>
    <row r="16" spans="1:26" ht="20.100000000000001" customHeight="1" x14ac:dyDescent="0.25">
      <c r="A16" s="44" t="s">
        <v>43</v>
      </c>
      <c r="B16" s="45" t="s">
        <v>32</v>
      </c>
      <c r="C16" s="36">
        <v>50</v>
      </c>
      <c r="D16" s="37">
        <f t="shared" ref="D16:D25" si="4">IF(B16="S",IF(ISBLANK(E16),ROUND(C16*0.2/1.2,2),E16),"")</f>
        <v>8.33</v>
      </c>
      <c r="E16" s="36"/>
      <c r="F16" s="38">
        <f t="shared" si="0"/>
        <v>41.67</v>
      </c>
      <c r="G16" s="39">
        <v>472</v>
      </c>
      <c r="H16" s="39">
        <v>4020</v>
      </c>
      <c r="I16" s="39"/>
      <c r="J16" s="41" t="s">
        <v>32</v>
      </c>
      <c r="K16" s="41" t="s">
        <v>44</v>
      </c>
      <c r="L16" s="43" t="s">
        <v>47</v>
      </c>
      <c r="M16" s="43" t="s">
        <v>48</v>
      </c>
      <c r="N16" s="43" t="s">
        <v>49</v>
      </c>
      <c r="P16" s="5" t="b">
        <f t="shared" si="1"/>
        <v>0</v>
      </c>
      <c r="Q16" s="5" t="b">
        <f t="shared" si="2"/>
        <v>0</v>
      </c>
      <c r="R16" s="5" t="b">
        <f t="shared" si="3"/>
        <v>1</v>
      </c>
      <c r="S16" s="5" t="e">
        <f>OR(#REF!&lt;100000,LEN(#REF!)=5)</f>
        <v>#REF!</v>
      </c>
    </row>
    <row r="17" spans="1:19" ht="20.100000000000001" customHeight="1" x14ac:dyDescent="0.25">
      <c r="A17" s="44"/>
      <c r="B17" s="45"/>
      <c r="C17" s="36"/>
      <c r="D17" s="37" t="str">
        <f t="shared" si="4"/>
        <v/>
      </c>
      <c r="E17" s="36"/>
      <c r="F17" s="38"/>
      <c r="G17" s="39" t="s">
        <v>50</v>
      </c>
      <c r="H17" s="39" t="s">
        <v>50</v>
      </c>
      <c r="I17" s="39" t="s">
        <v>50</v>
      </c>
      <c r="J17" s="41" t="s">
        <v>32</v>
      </c>
      <c r="K17" s="41"/>
      <c r="L17" s="43"/>
      <c r="M17" s="43"/>
      <c r="N17" s="43"/>
      <c r="P17" s="5" t="b">
        <f t="shared" si="1"/>
        <v>0</v>
      </c>
      <c r="Q17" s="5" t="b">
        <f t="shared" si="2"/>
        <v>0</v>
      </c>
      <c r="R17" s="5" t="b">
        <f t="shared" si="3"/>
        <v>0</v>
      </c>
      <c r="S17" s="5" t="e">
        <f>OR(#REF!&lt;100000,LEN(#REF!)=5)</f>
        <v>#REF!</v>
      </c>
    </row>
    <row r="18" spans="1:19" ht="20.100000000000001" customHeight="1" x14ac:dyDescent="0.25">
      <c r="A18" s="44"/>
      <c r="B18" s="45"/>
      <c r="C18" s="36"/>
      <c r="D18" s="37" t="str">
        <f t="shared" si="4"/>
        <v/>
      </c>
      <c r="E18" s="36"/>
      <c r="F18" s="38"/>
      <c r="G18" s="39" t="s">
        <v>50</v>
      </c>
      <c r="H18" s="39" t="s">
        <v>50</v>
      </c>
      <c r="I18" s="39" t="s">
        <v>50</v>
      </c>
      <c r="J18" s="41" t="s">
        <v>32</v>
      </c>
      <c r="K18" s="41"/>
      <c r="L18" s="43"/>
      <c r="M18" s="43"/>
      <c r="N18" s="43"/>
      <c r="P18" s="5" t="b">
        <f t="shared" si="1"/>
        <v>0</v>
      </c>
      <c r="Q18" s="5" t="b">
        <f t="shared" si="2"/>
        <v>0</v>
      </c>
      <c r="R18" s="5" t="b">
        <f t="shared" si="3"/>
        <v>0</v>
      </c>
      <c r="S18" s="5" t="e">
        <f>OR(#REF!&lt;100000,LEN(#REF!)=5)</f>
        <v>#REF!</v>
      </c>
    </row>
    <row r="19" spans="1:19" ht="20.100000000000001" customHeight="1" x14ac:dyDescent="0.25">
      <c r="A19" s="44"/>
      <c r="B19" s="45"/>
      <c r="C19" s="36"/>
      <c r="D19" s="37" t="str">
        <f t="shared" si="4"/>
        <v/>
      </c>
      <c r="E19" s="36"/>
      <c r="F19" s="38"/>
      <c r="G19" s="39" t="s">
        <v>50</v>
      </c>
      <c r="H19" s="39" t="s">
        <v>50</v>
      </c>
      <c r="I19" s="39" t="s">
        <v>50</v>
      </c>
      <c r="J19" s="41" t="s">
        <v>32</v>
      </c>
      <c r="K19" s="41"/>
      <c r="L19" s="43"/>
      <c r="M19" s="43"/>
      <c r="N19" s="43"/>
      <c r="P19" s="5" t="b">
        <f t="shared" si="1"/>
        <v>0</v>
      </c>
      <c r="Q19" s="5" t="b">
        <f t="shared" si="2"/>
        <v>0</v>
      </c>
      <c r="R19" s="5" t="b">
        <f t="shared" si="3"/>
        <v>0</v>
      </c>
      <c r="S19" s="5" t="e">
        <f>OR(#REF!&lt;100000,LEN(#REF!)=5)</f>
        <v>#REF!</v>
      </c>
    </row>
    <row r="20" spans="1:19" ht="20.100000000000001" customHeight="1" x14ac:dyDescent="0.25">
      <c r="A20" s="44"/>
      <c r="B20" s="45"/>
      <c r="C20" s="36"/>
      <c r="D20" s="37" t="str">
        <f t="shared" si="4"/>
        <v/>
      </c>
      <c r="E20" s="36"/>
      <c r="F20" s="38"/>
      <c r="G20" s="39" t="s">
        <v>50</v>
      </c>
      <c r="H20" s="39" t="s">
        <v>50</v>
      </c>
      <c r="I20" s="39" t="s">
        <v>50</v>
      </c>
      <c r="J20" s="41" t="s">
        <v>32</v>
      </c>
      <c r="K20" s="41"/>
      <c r="L20" s="43"/>
      <c r="M20" s="43"/>
      <c r="N20" s="43"/>
      <c r="P20" s="5" t="b">
        <f t="shared" si="1"/>
        <v>0</v>
      </c>
      <c r="Q20" s="5" t="b">
        <f t="shared" si="2"/>
        <v>0</v>
      </c>
      <c r="R20" s="5" t="b">
        <f t="shared" si="3"/>
        <v>0</v>
      </c>
      <c r="S20" s="5" t="e">
        <f>OR(#REF!&lt;100000,LEN(#REF!)=5)</f>
        <v>#REF!</v>
      </c>
    </row>
    <row r="21" spans="1:19" ht="20.100000000000001" customHeight="1" x14ac:dyDescent="0.25">
      <c r="A21" s="44"/>
      <c r="B21" s="45"/>
      <c r="C21" s="36"/>
      <c r="D21" s="37" t="str">
        <f t="shared" si="4"/>
        <v/>
      </c>
      <c r="E21" s="36"/>
      <c r="F21" s="38"/>
      <c r="G21" s="39" t="s">
        <v>50</v>
      </c>
      <c r="H21" s="39" t="s">
        <v>50</v>
      </c>
      <c r="I21" s="39" t="s">
        <v>50</v>
      </c>
      <c r="J21" s="41" t="s">
        <v>32</v>
      </c>
      <c r="K21" s="41"/>
      <c r="L21" s="43"/>
      <c r="M21" s="43"/>
      <c r="N21" s="43"/>
      <c r="P21" s="5" t="b">
        <f t="shared" si="1"/>
        <v>0</v>
      </c>
      <c r="Q21" s="5" t="b">
        <f t="shared" si="2"/>
        <v>0</v>
      </c>
      <c r="R21" s="5" t="b">
        <f t="shared" si="3"/>
        <v>0</v>
      </c>
      <c r="S21" s="5" t="e">
        <f>OR(#REF!&lt;100000,LEN(#REF!)=5)</f>
        <v>#REF!</v>
      </c>
    </row>
    <row r="22" spans="1:19" ht="20.100000000000001" customHeight="1" x14ac:dyDescent="0.25">
      <c r="A22" s="44"/>
      <c r="B22" s="45"/>
      <c r="C22" s="36"/>
      <c r="D22" s="37" t="str">
        <f t="shared" si="4"/>
        <v/>
      </c>
      <c r="E22" s="36"/>
      <c r="F22" s="38"/>
      <c r="G22" s="39" t="s">
        <v>50</v>
      </c>
      <c r="H22" s="39" t="s">
        <v>50</v>
      </c>
      <c r="I22" s="39" t="s">
        <v>50</v>
      </c>
      <c r="J22" s="41" t="s">
        <v>32</v>
      </c>
      <c r="K22" s="41"/>
      <c r="L22" s="43"/>
      <c r="M22" s="43"/>
      <c r="N22" s="43"/>
      <c r="P22" s="5" t="b">
        <f t="shared" si="1"/>
        <v>0</v>
      </c>
      <c r="Q22" s="5" t="b">
        <f t="shared" si="2"/>
        <v>0</v>
      </c>
      <c r="R22" s="5" t="b">
        <f t="shared" si="3"/>
        <v>0</v>
      </c>
      <c r="S22" s="5" t="e">
        <f>OR(#REF!&lt;100000,LEN(#REF!)=5)</f>
        <v>#REF!</v>
      </c>
    </row>
    <row r="23" spans="1:19" ht="20.100000000000001" customHeight="1" x14ac:dyDescent="0.25">
      <c r="A23" s="44"/>
      <c r="B23" s="45"/>
      <c r="C23" s="36"/>
      <c r="D23" s="37" t="str">
        <f t="shared" si="4"/>
        <v/>
      </c>
      <c r="E23" s="36"/>
      <c r="F23" s="38"/>
      <c r="G23" s="39" t="s">
        <v>50</v>
      </c>
      <c r="H23" s="39" t="s">
        <v>50</v>
      </c>
      <c r="I23" s="39" t="s">
        <v>50</v>
      </c>
      <c r="J23" s="41" t="s">
        <v>32</v>
      </c>
      <c r="K23" s="41"/>
      <c r="L23" s="43"/>
      <c r="M23" s="43"/>
      <c r="N23" s="43"/>
      <c r="P23" s="5" t="b">
        <f t="shared" si="1"/>
        <v>0</v>
      </c>
      <c r="Q23" s="5" t="b">
        <f t="shared" si="2"/>
        <v>0</v>
      </c>
      <c r="R23" s="5" t="b">
        <f t="shared" si="3"/>
        <v>0</v>
      </c>
      <c r="S23" s="5" t="e">
        <f>OR(#REF!&lt;100000,LEN(#REF!)=5)</f>
        <v>#REF!</v>
      </c>
    </row>
    <row r="24" spans="1:19" ht="20.100000000000001" customHeight="1" x14ac:dyDescent="0.25">
      <c r="A24" s="44"/>
      <c r="B24" s="45"/>
      <c r="C24" s="36"/>
      <c r="D24" s="37" t="str">
        <f t="shared" si="4"/>
        <v/>
      </c>
      <c r="E24" s="36"/>
      <c r="F24" s="38"/>
      <c r="G24" s="39" t="s">
        <v>50</v>
      </c>
      <c r="H24" s="39" t="s">
        <v>50</v>
      </c>
      <c r="I24" s="39" t="s">
        <v>50</v>
      </c>
      <c r="J24" s="41" t="s">
        <v>32</v>
      </c>
      <c r="K24" s="41"/>
      <c r="L24" s="43"/>
      <c r="M24" s="43"/>
      <c r="N24" s="43"/>
      <c r="P24" s="5" t="b">
        <f t="shared" si="1"/>
        <v>0</v>
      </c>
      <c r="Q24" s="5" t="b">
        <f t="shared" si="2"/>
        <v>0</v>
      </c>
      <c r="R24" s="5" t="b">
        <f t="shared" si="3"/>
        <v>0</v>
      </c>
      <c r="S24" s="5" t="e">
        <f>OR(#REF!&lt;100000,LEN(#REF!)=5)</f>
        <v>#REF!</v>
      </c>
    </row>
    <row r="25" spans="1:19" ht="20.100000000000001" customHeight="1" x14ac:dyDescent="0.25">
      <c r="A25" s="44"/>
      <c r="B25" s="45"/>
      <c r="C25" s="36"/>
      <c r="D25" s="37" t="str">
        <f t="shared" si="4"/>
        <v/>
      </c>
      <c r="E25" s="36"/>
      <c r="F25" s="38"/>
      <c r="G25" s="39" t="s">
        <v>50</v>
      </c>
      <c r="H25" s="39" t="s">
        <v>50</v>
      </c>
      <c r="I25" s="39" t="s">
        <v>50</v>
      </c>
      <c r="J25" s="41" t="s">
        <v>32</v>
      </c>
      <c r="K25" s="41"/>
      <c r="L25" s="43"/>
      <c r="M25" s="43"/>
      <c r="N25" s="43"/>
      <c r="P25" s="5" t="b">
        <f t="shared" si="1"/>
        <v>0</v>
      </c>
      <c r="Q25" s="5" t="b">
        <f t="shared" si="2"/>
        <v>0</v>
      </c>
      <c r="R25" s="5" t="b">
        <f t="shared" si="3"/>
        <v>0</v>
      </c>
      <c r="S25" s="5" t="e">
        <f>OR(#REF!&lt;100000,LEN(#REF!)=5)</f>
        <v>#REF!</v>
      </c>
    </row>
    <row r="26" spans="1:19" ht="20.100000000000001" customHeight="1" thickBot="1" x14ac:dyDescent="0.25">
      <c r="A26" s="105" t="s">
        <v>51</v>
      </c>
      <c r="B26" s="106"/>
      <c r="C26" s="46">
        <f>SUM(C12:C25)</f>
        <v>687.43000000000006</v>
      </c>
      <c r="D26" s="46">
        <f>SUM(D12:D25)</f>
        <v>8.33</v>
      </c>
      <c r="E26" s="46"/>
      <c r="F26" s="46">
        <f>SUM(F12:F25)</f>
        <v>679.1</v>
      </c>
      <c r="G26" s="47"/>
      <c r="H26" s="47"/>
      <c r="I26" s="47"/>
      <c r="J26" s="48"/>
      <c r="K26" s="48"/>
      <c r="L26" s="49"/>
      <c r="M26" s="50"/>
      <c r="N26" s="51"/>
    </row>
    <row r="28" spans="1:19" x14ac:dyDescent="0.2">
      <c r="B28" s="96" t="s">
        <v>52</v>
      </c>
      <c r="C28" s="97"/>
    </row>
    <row r="29" spans="1:19" x14ac:dyDescent="0.2">
      <c r="B29" s="52" t="s">
        <v>53</v>
      </c>
      <c r="C29" s="53" t="s">
        <v>54</v>
      </c>
    </row>
    <row r="30" spans="1:19" x14ac:dyDescent="0.2">
      <c r="B30" s="52" t="s">
        <v>31</v>
      </c>
      <c r="C30" s="53" t="s">
        <v>55</v>
      </c>
    </row>
    <row r="31" spans="1:19" x14ac:dyDescent="0.2">
      <c r="B31" s="52" t="s">
        <v>32</v>
      </c>
      <c r="C31" s="53" t="s">
        <v>56</v>
      </c>
    </row>
    <row r="32" spans="1:19" x14ac:dyDescent="0.2">
      <c r="B32" s="31" t="s">
        <v>57</v>
      </c>
      <c r="C32" s="54" t="s">
        <v>58</v>
      </c>
    </row>
  </sheetData>
  <mergeCells count="6">
    <mergeCell ref="B28:C28"/>
    <mergeCell ref="B1:E1"/>
    <mergeCell ref="B3:E3"/>
    <mergeCell ref="G8:J8"/>
    <mergeCell ref="G9:J9"/>
    <mergeCell ref="A26:B26"/>
  </mergeCells>
  <conditionalFormatting sqref="J12:K25">
    <cfRule type="expression" priority="3" stopIfTrue="1">
      <formula>AND(SUM($P12:$T12)&gt;0,NOT(ISBLANK(J12)))</formula>
    </cfRule>
    <cfRule type="expression" dxfId="357" priority="4" stopIfTrue="1">
      <formula>SUM($P12:$T12)&gt;0</formula>
    </cfRule>
  </conditionalFormatting>
  <conditionalFormatting sqref="C5 B1:E1 B3:E3 C13:C25 E5">
    <cfRule type="expression" dxfId="356" priority="5" stopIfTrue="1">
      <formula>ISBLANK(B1)</formula>
    </cfRule>
  </conditionalFormatting>
  <conditionalFormatting sqref="L13:N25">
    <cfRule type="expression" dxfId="355" priority="6" stopIfTrue="1">
      <formula>AND(NOT(ISBLANK($C13)),ISBLANK(L13))</formula>
    </cfRule>
  </conditionalFormatting>
  <conditionalFormatting sqref="B12:B25">
    <cfRule type="expression" dxfId="354" priority="7" stopIfTrue="1">
      <formula>AND(NOT(ISBLANK(C12)),ISBLANK(B12))</formula>
    </cfRule>
  </conditionalFormatting>
  <conditionalFormatting sqref="A12:A25">
    <cfRule type="expression" dxfId="353" priority="8" stopIfTrue="1">
      <formula>AND(NOT(ISBLANK(C12)),ISBLANK(A12))</formula>
    </cfRule>
  </conditionalFormatting>
  <conditionalFormatting sqref="E13:E25">
    <cfRule type="expression" dxfId="352" priority="9" stopIfTrue="1">
      <formula>AND(NOT(ISBLANK(C13)),ISBLANK(E13),B13="S")</formula>
    </cfRule>
  </conditionalFormatting>
  <conditionalFormatting sqref="L12:N12">
    <cfRule type="expression" dxfId="351" priority="10" stopIfTrue="1">
      <formula>AND(NOT(ISBLANK(#REF!)),ISBLANK(L12))</formula>
    </cfRule>
  </conditionalFormatting>
  <conditionalFormatting sqref="C12">
    <cfRule type="expression" dxfId="350" priority="1" stopIfTrue="1">
      <formula>ISBLANK(C12)</formula>
    </cfRule>
  </conditionalFormatting>
  <conditionalFormatting sqref="E12">
    <cfRule type="expression" dxfId="349" priority="2" stopIfTrue="1">
      <formula>AND(NOT(ISBLANK(C12)),ISBLANK(E12),B12="S")</formula>
    </cfRule>
  </conditionalFormatting>
  <dataValidations count="3">
    <dataValidation type="list" allowBlank="1" showInputMessage="1" showErrorMessage="1" sqref="B12:B25">
      <formula1>$B$29:$B$32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2"/>
  <sheetViews>
    <sheetView workbookViewId="0">
      <selection activeCell="F31" sqref="F31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1" t="s">
        <v>0</v>
      </c>
      <c r="B1" s="98" t="s">
        <v>1</v>
      </c>
      <c r="C1" s="99"/>
      <c r="D1" s="99"/>
      <c r="E1" s="100"/>
      <c r="F1" s="2"/>
      <c r="G1" s="2"/>
      <c r="H1" s="2"/>
      <c r="I1" s="2"/>
      <c r="J1" s="2"/>
      <c r="K1" s="2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2</v>
      </c>
      <c r="B3" s="98" t="s">
        <v>150</v>
      </c>
      <c r="C3" s="99"/>
      <c r="D3" s="99"/>
      <c r="E3" s="10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3</v>
      </c>
      <c r="B5" s="12" t="s">
        <v>4</v>
      </c>
      <c r="C5" s="13">
        <v>43080</v>
      </c>
      <c r="D5" s="12" t="s">
        <v>5</v>
      </c>
      <c r="E5" s="13">
        <v>43110</v>
      </c>
      <c r="F5" s="14"/>
      <c r="G5" s="15"/>
      <c r="H5" s="16"/>
      <c r="I5" s="16"/>
      <c r="J5" s="16"/>
      <c r="K5" s="16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70" t="s">
        <v>6</v>
      </c>
      <c r="B8" s="18" t="s">
        <v>7</v>
      </c>
      <c r="C8" s="18" t="s">
        <v>8</v>
      </c>
      <c r="D8" s="18" t="s">
        <v>7</v>
      </c>
      <c r="E8" s="18" t="s">
        <v>9</v>
      </c>
      <c r="F8" s="18" t="s">
        <v>10</v>
      </c>
      <c r="G8" s="96" t="s">
        <v>11</v>
      </c>
      <c r="H8" s="101"/>
      <c r="I8" s="101"/>
      <c r="J8" s="97"/>
      <c r="K8" s="70" t="s">
        <v>12</v>
      </c>
      <c r="L8" s="18" t="s">
        <v>13</v>
      </c>
      <c r="M8" s="20" t="s">
        <v>14</v>
      </c>
      <c r="N8" s="20" t="s">
        <v>15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x14ac:dyDescent="0.2">
      <c r="A9" s="22" t="s">
        <v>16</v>
      </c>
      <c r="B9" s="23" t="s">
        <v>17</v>
      </c>
      <c r="C9" s="23" t="s">
        <v>18</v>
      </c>
      <c r="D9" s="23" t="s">
        <v>18</v>
      </c>
      <c r="E9" s="23" t="s">
        <v>19</v>
      </c>
      <c r="F9" s="23" t="s">
        <v>18</v>
      </c>
      <c r="G9" s="102"/>
      <c r="H9" s="103"/>
      <c r="I9" s="103"/>
      <c r="J9" s="104"/>
      <c r="K9" s="22" t="s">
        <v>20</v>
      </c>
      <c r="L9" s="23" t="s">
        <v>21</v>
      </c>
      <c r="M9" s="24"/>
      <c r="N9" s="25" t="s">
        <v>22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x14ac:dyDescent="0.2">
      <c r="A10" s="26" t="s">
        <v>23</v>
      </c>
      <c r="B10" s="27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28" t="s">
        <v>26</v>
      </c>
      <c r="H10" s="28" t="s">
        <v>27</v>
      </c>
      <c r="I10" s="28" t="s">
        <v>28</v>
      </c>
      <c r="J10" s="28"/>
      <c r="K10" s="29" t="s">
        <v>29</v>
      </c>
      <c r="L10" s="30"/>
      <c r="M10" s="31"/>
      <c r="N10" s="32"/>
    </row>
    <row r="11" spans="1:26" x14ac:dyDescent="0.2">
      <c r="A11" s="33"/>
      <c r="B11" s="27"/>
      <c r="C11" s="27"/>
      <c r="D11" s="27"/>
      <c r="E11" s="27"/>
      <c r="F11" s="27"/>
      <c r="G11" s="28"/>
      <c r="H11" s="28"/>
      <c r="I11" s="28"/>
      <c r="J11" s="28"/>
      <c r="K11" s="28"/>
      <c r="L11" s="30"/>
      <c r="M11" s="31"/>
      <c r="N11" s="31"/>
    </row>
    <row r="12" spans="1:26" ht="15.75" x14ac:dyDescent="0.25">
      <c r="A12" s="34" t="s">
        <v>59</v>
      </c>
      <c r="B12" s="35" t="s">
        <v>57</v>
      </c>
      <c r="C12" s="36">
        <v>1.3</v>
      </c>
      <c r="D12" s="37">
        <v>0</v>
      </c>
      <c r="E12" s="36"/>
      <c r="F12" s="38">
        <f t="shared" ref="F12:F14" si="0">C12-D12</f>
        <v>1.3</v>
      </c>
      <c r="G12" s="39">
        <v>114</v>
      </c>
      <c r="H12" s="39">
        <v>4019</v>
      </c>
      <c r="I12" s="40"/>
      <c r="J12" s="41" t="s">
        <v>32</v>
      </c>
      <c r="K12" s="41" t="s">
        <v>131</v>
      </c>
      <c r="L12" s="42" t="s">
        <v>132</v>
      </c>
      <c r="M12" s="43" t="s">
        <v>111</v>
      </c>
      <c r="N12" s="43" t="s">
        <v>72</v>
      </c>
    </row>
    <row r="13" spans="1:26" ht="15.75" x14ac:dyDescent="0.25">
      <c r="A13" s="34" t="s">
        <v>30</v>
      </c>
      <c r="B13" s="35" t="s">
        <v>57</v>
      </c>
      <c r="C13" s="36">
        <v>2</v>
      </c>
      <c r="D13" s="37">
        <v>0</v>
      </c>
      <c r="E13" s="36"/>
      <c r="F13" s="38">
        <f t="shared" si="0"/>
        <v>2</v>
      </c>
      <c r="G13" s="39">
        <v>114</v>
      </c>
      <c r="H13" s="39">
        <v>4019</v>
      </c>
      <c r="I13" s="40"/>
      <c r="J13" s="41" t="s">
        <v>32</v>
      </c>
      <c r="K13" s="41" t="s">
        <v>131</v>
      </c>
      <c r="L13" s="42" t="s">
        <v>132</v>
      </c>
      <c r="M13" s="43" t="s">
        <v>133</v>
      </c>
      <c r="N13" s="43" t="s">
        <v>72</v>
      </c>
    </row>
    <row r="14" spans="1:26" ht="15.75" x14ac:dyDescent="0.25">
      <c r="A14" s="34" t="s">
        <v>134</v>
      </c>
      <c r="B14" s="35" t="s">
        <v>57</v>
      </c>
      <c r="C14" s="36">
        <v>6</v>
      </c>
      <c r="D14" s="37">
        <v>0</v>
      </c>
      <c r="E14" s="36"/>
      <c r="F14" s="38">
        <f t="shared" si="0"/>
        <v>6</v>
      </c>
      <c r="G14" s="39">
        <v>114</v>
      </c>
      <c r="H14" s="39">
        <v>4019</v>
      </c>
      <c r="I14" s="40"/>
      <c r="J14" s="41" t="s">
        <v>32</v>
      </c>
      <c r="K14" s="41" t="s">
        <v>131</v>
      </c>
      <c r="L14" s="42" t="s">
        <v>132</v>
      </c>
      <c r="M14" s="43" t="s">
        <v>133</v>
      </c>
      <c r="N14" s="43" t="s">
        <v>72</v>
      </c>
      <c r="P14" s="5" t="b">
        <f t="shared" ref="P14:P25" si="1">OR(G14&lt;100,LEN(G14)=2)</f>
        <v>0</v>
      </c>
      <c r="Q14" s="5" t="b">
        <f t="shared" ref="Q14:Q25" si="2">OR(H14&lt;1000,LEN(H14)=3)</f>
        <v>0</v>
      </c>
      <c r="R14" s="5" t="b">
        <f t="shared" ref="R14:R25" si="3">IF(I14&lt;1000,TRUE)</f>
        <v>1</v>
      </c>
      <c r="S14" s="5" t="e">
        <f>OR(#REF!&lt;100000,LEN(#REF!)=5)</f>
        <v>#REF!</v>
      </c>
    </row>
    <row r="15" spans="1:26" ht="15.75" x14ac:dyDescent="0.25">
      <c r="A15" s="44" t="s">
        <v>135</v>
      </c>
      <c r="B15" s="45" t="s">
        <v>57</v>
      </c>
      <c r="C15" s="36">
        <v>6.05</v>
      </c>
      <c r="D15" s="37">
        <v>0</v>
      </c>
      <c r="E15" s="36"/>
      <c r="F15" s="38">
        <f>C15-D15</f>
        <v>6.05</v>
      </c>
      <c r="G15" s="39">
        <v>114</v>
      </c>
      <c r="H15" s="39">
        <v>4019</v>
      </c>
      <c r="I15" s="39"/>
      <c r="J15" s="41" t="s">
        <v>32</v>
      </c>
      <c r="K15" s="41" t="s">
        <v>131</v>
      </c>
      <c r="L15" s="42" t="s">
        <v>132</v>
      </c>
      <c r="M15" s="43" t="s">
        <v>133</v>
      </c>
      <c r="N15" s="43" t="s">
        <v>72</v>
      </c>
      <c r="P15" s="5" t="b">
        <f t="shared" si="1"/>
        <v>0</v>
      </c>
      <c r="Q15" s="5" t="b">
        <f t="shared" si="2"/>
        <v>0</v>
      </c>
      <c r="R15" s="5" t="b">
        <f t="shared" si="3"/>
        <v>1</v>
      </c>
      <c r="S15" s="5" t="e">
        <f>OR(#REF!&lt;100000,LEN(#REF!)=5)</f>
        <v>#REF!</v>
      </c>
    </row>
    <row r="16" spans="1:26" ht="15.75" x14ac:dyDescent="0.25">
      <c r="A16" s="44" t="s">
        <v>136</v>
      </c>
      <c r="B16" s="45" t="s">
        <v>32</v>
      </c>
      <c r="C16" s="36">
        <v>312.18</v>
      </c>
      <c r="D16" s="37">
        <f>IF(B16="S",IF(ISBLANK(E16),ROUND(C16*0.2/1.2,2),E16),"")</f>
        <v>52.03</v>
      </c>
      <c r="E16" s="36"/>
      <c r="F16" s="38">
        <f>C16-D16</f>
        <v>260.14999999999998</v>
      </c>
      <c r="G16" s="39">
        <v>110</v>
      </c>
      <c r="H16" s="39">
        <v>4001</v>
      </c>
      <c r="I16" s="39"/>
      <c r="J16" s="41" t="s">
        <v>32</v>
      </c>
      <c r="K16" s="41" t="s">
        <v>131</v>
      </c>
      <c r="L16" s="43" t="s">
        <v>137</v>
      </c>
      <c r="M16" s="43" t="s">
        <v>138</v>
      </c>
      <c r="N16" s="43" t="s">
        <v>139</v>
      </c>
      <c r="P16" s="5" t="b">
        <f t="shared" si="1"/>
        <v>0</v>
      </c>
      <c r="Q16" s="5" t="b">
        <f t="shared" si="2"/>
        <v>0</v>
      </c>
      <c r="R16" s="5" t="b">
        <f t="shared" si="3"/>
        <v>1</v>
      </c>
      <c r="S16" s="5" t="e">
        <f>OR(#REF!&lt;100000,LEN(#REF!)=5)</f>
        <v>#REF!</v>
      </c>
    </row>
    <row r="17" spans="1:19" ht="15.75" x14ac:dyDescent="0.25">
      <c r="A17" s="44" t="s">
        <v>140</v>
      </c>
      <c r="B17" s="45" t="s">
        <v>32</v>
      </c>
      <c r="C17" s="36">
        <v>13</v>
      </c>
      <c r="D17" s="37">
        <v>2.16</v>
      </c>
      <c r="E17" s="36"/>
      <c r="F17" s="38">
        <f>C17-D17</f>
        <v>10.84</v>
      </c>
      <c r="G17" s="39">
        <v>114</v>
      </c>
      <c r="H17" s="39">
        <v>4019</v>
      </c>
      <c r="I17" s="39" t="s">
        <v>50</v>
      </c>
      <c r="J17" s="41" t="s">
        <v>32</v>
      </c>
      <c r="K17" s="41" t="s">
        <v>131</v>
      </c>
      <c r="L17" s="43" t="s">
        <v>141</v>
      </c>
      <c r="M17" s="43" t="s">
        <v>111</v>
      </c>
      <c r="N17" s="43" t="s">
        <v>36</v>
      </c>
      <c r="P17" s="5" t="b">
        <f t="shared" si="1"/>
        <v>0</v>
      </c>
      <c r="Q17" s="5" t="b">
        <f t="shared" si="2"/>
        <v>0</v>
      </c>
      <c r="R17" s="5" t="b">
        <f t="shared" si="3"/>
        <v>0</v>
      </c>
      <c r="S17" s="5" t="e">
        <f>OR(#REF!&lt;100000,LEN(#REF!)=5)</f>
        <v>#REF!</v>
      </c>
    </row>
    <row r="18" spans="1:19" ht="15.75" x14ac:dyDescent="0.25">
      <c r="A18" s="44" t="s">
        <v>142</v>
      </c>
      <c r="B18" s="45" t="s">
        <v>32</v>
      </c>
      <c r="C18" s="36">
        <v>639.14</v>
      </c>
      <c r="D18" s="37">
        <f t="shared" ref="D18:D25" si="4">IF(B18="S",IF(ISBLANK(E18),ROUND(C18*0.2/1.2,2),E18),"")</f>
        <v>106.52</v>
      </c>
      <c r="E18" s="36"/>
      <c r="F18" s="38">
        <f>C18-D18</f>
        <v>532.62</v>
      </c>
      <c r="G18" s="39">
        <v>110</v>
      </c>
      <c r="H18" s="39">
        <v>2001</v>
      </c>
      <c r="I18" s="39" t="s">
        <v>50</v>
      </c>
      <c r="J18" s="41" t="s">
        <v>32</v>
      </c>
      <c r="K18" s="41" t="s">
        <v>131</v>
      </c>
      <c r="L18" s="43" t="s">
        <v>143</v>
      </c>
      <c r="M18" s="43" t="s">
        <v>138</v>
      </c>
      <c r="N18" s="43" t="s">
        <v>144</v>
      </c>
      <c r="P18" s="5" t="b">
        <f t="shared" si="1"/>
        <v>0</v>
      </c>
      <c r="Q18" s="5" t="b">
        <f t="shared" si="2"/>
        <v>0</v>
      </c>
      <c r="R18" s="5" t="b">
        <f t="shared" si="3"/>
        <v>0</v>
      </c>
      <c r="S18" s="5" t="e">
        <f>OR(#REF!&lt;100000,LEN(#REF!)=5)</f>
        <v>#REF!</v>
      </c>
    </row>
    <row r="19" spans="1:19" ht="15.75" x14ac:dyDescent="0.25">
      <c r="A19" s="44"/>
      <c r="B19" s="45"/>
      <c r="C19" s="36"/>
      <c r="D19" s="37" t="str">
        <f t="shared" si="4"/>
        <v/>
      </c>
      <c r="E19" s="36"/>
      <c r="F19" s="38"/>
      <c r="G19" s="39" t="s">
        <v>50</v>
      </c>
      <c r="H19" s="39" t="s">
        <v>50</v>
      </c>
      <c r="I19" s="39" t="s">
        <v>50</v>
      </c>
      <c r="J19" s="41" t="s">
        <v>32</v>
      </c>
      <c r="K19" s="41"/>
      <c r="L19" s="43"/>
      <c r="M19" s="43"/>
      <c r="N19" s="43"/>
      <c r="P19" s="5" t="b">
        <f t="shared" si="1"/>
        <v>0</v>
      </c>
      <c r="Q19" s="5" t="b">
        <f t="shared" si="2"/>
        <v>0</v>
      </c>
      <c r="R19" s="5" t="b">
        <f t="shared" si="3"/>
        <v>0</v>
      </c>
      <c r="S19" s="5" t="e">
        <f>OR(#REF!&lt;100000,LEN(#REF!)=5)</f>
        <v>#REF!</v>
      </c>
    </row>
    <row r="20" spans="1:19" ht="15.75" x14ac:dyDescent="0.25">
      <c r="A20" s="44"/>
      <c r="B20" s="45"/>
      <c r="C20" s="36"/>
      <c r="D20" s="37" t="str">
        <f t="shared" si="4"/>
        <v/>
      </c>
      <c r="E20" s="36"/>
      <c r="F20" s="38"/>
      <c r="G20" s="39" t="s">
        <v>50</v>
      </c>
      <c r="H20" s="39" t="s">
        <v>50</v>
      </c>
      <c r="I20" s="39" t="s">
        <v>50</v>
      </c>
      <c r="J20" s="41" t="s">
        <v>32</v>
      </c>
      <c r="K20" s="41"/>
      <c r="L20" s="43"/>
      <c r="M20" s="43"/>
      <c r="N20" s="43"/>
      <c r="P20" s="5" t="b">
        <f t="shared" si="1"/>
        <v>0</v>
      </c>
      <c r="Q20" s="5" t="b">
        <f t="shared" si="2"/>
        <v>0</v>
      </c>
      <c r="R20" s="5" t="b">
        <f t="shared" si="3"/>
        <v>0</v>
      </c>
      <c r="S20" s="5" t="e">
        <f>OR(#REF!&lt;100000,LEN(#REF!)=5)</f>
        <v>#REF!</v>
      </c>
    </row>
    <row r="21" spans="1:19" ht="15.75" x14ac:dyDescent="0.25">
      <c r="A21" s="44"/>
      <c r="B21" s="45"/>
      <c r="C21" s="36"/>
      <c r="D21" s="37" t="str">
        <f t="shared" si="4"/>
        <v/>
      </c>
      <c r="E21" s="36"/>
      <c r="F21" s="38"/>
      <c r="G21" s="39" t="s">
        <v>50</v>
      </c>
      <c r="H21" s="39" t="s">
        <v>50</v>
      </c>
      <c r="I21" s="39" t="s">
        <v>50</v>
      </c>
      <c r="J21" s="41" t="s">
        <v>32</v>
      </c>
      <c r="K21" s="41"/>
      <c r="L21" s="43"/>
      <c r="M21" s="43"/>
      <c r="N21" s="43"/>
      <c r="P21" s="5" t="b">
        <f t="shared" si="1"/>
        <v>0</v>
      </c>
      <c r="Q21" s="5" t="b">
        <f t="shared" si="2"/>
        <v>0</v>
      </c>
      <c r="R21" s="5" t="b">
        <f t="shared" si="3"/>
        <v>0</v>
      </c>
      <c r="S21" s="5" t="e">
        <f>OR(#REF!&lt;100000,LEN(#REF!)=5)</f>
        <v>#REF!</v>
      </c>
    </row>
    <row r="22" spans="1:19" ht="15.75" x14ac:dyDescent="0.25">
      <c r="A22" s="44"/>
      <c r="B22" s="45"/>
      <c r="C22" s="36"/>
      <c r="D22" s="37" t="str">
        <f t="shared" si="4"/>
        <v/>
      </c>
      <c r="E22" s="36"/>
      <c r="F22" s="38"/>
      <c r="G22" s="39" t="s">
        <v>50</v>
      </c>
      <c r="H22" s="39" t="s">
        <v>50</v>
      </c>
      <c r="I22" s="39" t="s">
        <v>50</v>
      </c>
      <c r="J22" s="41" t="s">
        <v>32</v>
      </c>
      <c r="K22" s="41"/>
      <c r="L22" s="43"/>
      <c r="M22" s="43"/>
      <c r="N22" s="43"/>
      <c r="P22" s="5" t="b">
        <f t="shared" si="1"/>
        <v>0</v>
      </c>
      <c r="Q22" s="5" t="b">
        <f t="shared" si="2"/>
        <v>0</v>
      </c>
      <c r="R22" s="5" t="b">
        <f t="shared" si="3"/>
        <v>0</v>
      </c>
      <c r="S22" s="5" t="e">
        <f>OR(#REF!&lt;100000,LEN(#REF!)=5)</f>
        <v>#REF!</v>
      </c>
    </row>
    <row r="23" spans="1:19" ht="15.75" x14ac:dyDescent="0.25">
      <c r="A23" s="44"/>
      <c r="B23" s="45"/>
      <c r="C23" s="36"/>
      <c r="D23" s="37" t="str">
        <f t="shared" si="4"/>
        <v/>
      </c>
      <c r="E23" s="36"/>
      <c r="F23" s="38"/>
      <c r="G23" s="39" t="s">
        <v>50</v>
      </c>
      <c r="H23" s="39" t="s">
        <v>50</v>
      </c>
      <c r="I23" s="39" t="s">
        <v>50</v>
      </c>
      <c r="J23" s="41" t="s">
        <v>32</v>
      </c>
      <c r="K23" s="41"/>
      <c r="L23" s="43"/>
      <c r="M23" s="43"/>
      <c r="N23" s="43"/>
      <c r="P23" s="5" t="b">
        <f t="shared" si="1"/>
        <v>0</v>
      </c>
      <c r="Q23" s="5" t="b">
        <f t="shared" si="2"/>
        <v>0</v>
      </c>
      <c r="R23" s="5" t="b">
        <f t="shared" si="3"/>
        <v>0</v>
      </c>
      <c r="S23" s="5" t="e">
        <f>OR(#REF!&lt;100000,LEN(#REF!)=5)</f>
        <v>#REF!</v>
      </c>
    </row>
    <row r="24" spans="1:19" ht="15.75" x14ac:dyDescent="0.25">
      <c r="A24" s="44"/>
      <c r="B24" s="45"/>
      <c r="C24" s="36"/>
      <c r="D24" s="37" t="str">
        <f t="shared" si="4"/>
        <v/>
      </c>
      <c r="E24" s="36"/>
      <c r="F24" s="38"/>
      <c r="G24" s="39" t="s">
        <v>50</v>
      </c>
      <c r="H24" s="39" t="s">
        <v>50</v>
      </c>
      <c r="I24" s="39" t="s">
        <v>50</v>
      </c>
      <c r="J24" s="41" t="s">
        <v>32</v>
      </c>
      <c r="K24" s="41"/>
      <c r="L24" s="43"/>
      <c r="M24" s="43"/>
      <c r="N24" s="43"/>
      <c r="P24" s="5" t="b">
        <f t="shared" si="1"/>
        <v>0</v>
      </c>
      <c r="Q24" s="5" t="b">
        <f t="shared" si="2"/>
        <v>0</v>
      </c>
      <c r="R24" s="5" t="b">
        <f t="shared" si="3"/>
        <v>0</v>
      </c>
      <c r="S24" s="5" t="e">
        <f>OR(#REF!&lt;100000,LEN(#REF!)=5)</f>
        <v>#REF!</v>
      </c>
    </row>
    <row r="25" spans="1:19" ht="15.75" x14ac:dyDescent="0.25">
      <c r="A25" s="44"/>
      <c r="B25" s="45"/>
      <c r="C25" s="36"/>
      <c r="D25" s="37" t="str">
        <f t="shared" si="4"/>
        <v/>
      </c>
      <c r="E25" s="36"/>
      <c r="F25" s="38"/>
      <c r="G25" s="39" t="s">
        <v>50</v>
      </c>
      <c r="H25" s="39" t="s">
        <v>50</v>
      </c>
      <c r="I25" s="39" t="s">
        <v>50</v>
      </c>
      <c r="J25" s="41" t="s">
        <v>32</v>
      </c>
      <c r="K25" s="41"/>
      <c r="L25" s="43"/>
      <c r="M25" s="43"/>
      <c r="N25" s="43"/>
      <c r="P25" s="5" t="b">
        <f t="shared" si="1"/>
        <v>0</v>
      </c>
      <c r="Q25" s="5" t="b">
        <f t="shared" si="2"/>
        <v>0</v>
      </c>
      <c r="R25" s="5" t="b">
        <f t="shared" si="3"/>
        <v>0</v>
      </c>
      <c r="S25" s="5" t="e">
        <f>OR(#REF!&lt;100000,LEN(#REF!)=5)</f>
        <v>#REF!</v>
      </c>
    </row>
    <row r="26" spans="1:19" ht="13.5" thickBot="1" x14ac:dyDescent="0.25">
      <c r="A26" s="105" t="s">
        <v>51</v>
      </c>
      <c r="B26" s="106"/>
      <c r="C26" s="46">
        <f>SUM(C12:C25)</f>
        <v>979.67000000000007</v>
      </c>
      <c r="D26" s="46">
        <f>SUM(D12:D25)</f>
        <v>160.70999999999998</v>
      </c>
      <c r="E26" s="46"/>
      <c r="F26" s="46">
        <f>SUM(F12:F25)</f>
        <v>818.96</v>
      </c>
      <c r="G26" s="47"/>
      <c r="H26" s="47"/>
      <c r="I26" s="47"/>
      <c r="J26" s="48"/>
      <c r="K26" s="48"/>
      <c r="L26" s="49"/>
      <c r="M26" s="50"/>
      <c r="N26" s="51"/>
    </row>
    <row r="28" spans="1:19" x14ac:dyDescent="0.2">
      <c r="B28" s="96" t="s">
        <v>52</v>
      </c>
      <c r="C28" s="97"/>
    </row>
    <row r="29" spans="1:19" x14ac:dyDescent="0.2">
      <c r="B29" s="52" t="s">
        <v>53</v>
      </c>
      <c r="C29" s="53" t="s">
        <v>54</v>
      </c>
    </row>
    <row r="30" spans="1:19" x14ac:dyDescent="0.2">
      <c r="B30" s="52" t="s">
        <v>31</v>
      </c>
      <c r="C30" s="53" t="s">
        <v>55</v>
      </c>
    </row>
    <row r="31" spans="1:19" x14ac:dyDescent="0.2">
      <c r="B31" s="52" t="s">
        <v>32</v>
      </c>
      <c r="C31" s="53" t="s">
        <v>56</v>
      </c>
    </row>
    <row r="32" spans="1:19" x14ac:dyDescent="0.2">
      <c r="B32" s="31" t="s">
        <v>57</v>
      </c>
      <c r="C32" s="54" t="s">
        <v>58</v>
      </c>
    </row>
  </sheetData>
  <mergeCells count="6">
    <mergeCell ref="B28:C28"/>
    <mergeCell ref="B1:E1"/>
    <mergeCell ref="B3:E3"/>
    <mergeCell ref="G8:J8"/>
    <mergeCell ref="G9:J9"/>
    <mergeCell ref="A26:B26"/>
  </mergeCells>
  <conditionalFormatting sqref="J12:K25">
    <cfRule type="expression" priority="6" stopIfTrue="1">
      <formula>AND(SUM($P12:$T12)&gt;0,NOT(ISBLANK(J12)))</formula>
    </cfRule>
    <cfRule type="expression" dxfId="124" priority="7" stopIfTrue="1">
      <formula>SUM($P12:$T12)&gt;0</formula>
    </cfRule>
  </conditionalFormatting>
  <conditionalFormatting sqref="C5 B1:E1 B3:E3 C13:C25 E5">
    <cfRule type="expression" dxfId="123" priority="8" stopIfTrue="1">
      <formula>ISBLANK(B1)</formula>
    </cfRule>
  </conditionalFormatting>
  <conditionalFormatting sqref="L16:N25 M13:N15">
    <cfRule type="expression" dxfId="122" priority="9" stopIfTrue="1">
      <formula>AND(NOT(ISBLANK($C13)),ISBLANK(L13))</formula>
    </cfRule>
  </conditionalFormatting>
  <conditionalFormatting sqref="B12:B25">
    <cfRule type="expression" dxfId="121" priority="10" stopIfTrue="1">
      <formula>AND(NOT(ISBLANK(C12)),ISBLANK(B12))</formula>
    </cfRule>
  </conditionalFormatting>
  <conditionalFormatting sqref="A12:A25">
    <cfRule type="expression" dxfId="120" priority="11" stopIfTrue="1">
      <formula>AND(NOT(ISBLANK(C12)),ISBLANK(A12))</formula>
    </cfRule>
  </conditionalFormatting>
  <conditionalFormatting sqref="E13:E25">
    <cfRule type="expression" dxfId="119" priority="12" stopIfTrue="1">
      <formula>AND(NOT(ISBLANK(C13)),ISBLANK(E13),B13="S")</formula>
    </cfRule>
  </conditionalFormatting>
  <conditionalFormatting sqref="L12:N12">
    <cfRule type="expression" dxfId="118" priority="13" stopIfTrue="1">
      <formula>AND(NOT(ISBLANK(#REF!)),ISBLANK(L12))</formula>
    </cfRule>
  </conditionalFormatting>
  <conditionalFormatting sqref="C12">
    <cfRule type="expression" dxfId="117" priority="4" stopIfTrue="1">
      <formula>ISBLANK(C12)</formula>
    </cfRule>
  </conditionalFormatting>
  <conditionalFormatting sqref="E12">
    <cfRule type="expression" dxfId="116" priority="5" stopIfTrue="1">
      <formula>AND(NOT(ISBLANK(C12)),ISBLANK(E12),B12="S")</formula>
    </cfRule>
  </conditionalFormatting>
  <conditionalFormatting sqref="L13">
    <cfRule type="expression" dxfId="115" priority="3" stopIfTrue="1">
      <formula>AND(NOT(ISBLANK(#REF!)),ISBLANK(L13))</formula>
    </cfRule>
  </conditionalFormatting>
  <conditionalFormatting sqref="L14">
    <cfRule type="expression" dxfId="114" priority="2" stopIfTrue="1">
      <formula>AND(NOT(ISBLANK(#REF!)),ISBLANK(L14))</formula>
    </cfRule>
  </conditionalFormatting>
  <conditionalFormatting sqref="L15">
    <cfRule type="expression" dxfId="113" priority="1" stopIfTrue="1">
      <formula>AND(NOT(ISBLANK(#REF!)),ISBLANK(L15))</formula>
    </cfRule>
  </conditionalFormatting>
  <dataValidations count="3">
    <dataValidation type="list" allowBlank="1" showInputMessage="1" showErrorMessage="1" sqref="B12:B25">
      <formula1>$B$29:$B$32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Y50"/>
  <sheetViews>
    <sheetView workbookViewId="0">
      <selection sqref="A1:XFD1048576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36.75" customHeight="1" x14ac:dyDescent="0.2">
      <c r="A1" s="1" t="s">
        <v>0</v>
      </c>
      <c r="B1" s="98" t="s">
        <v>63</v>
      </c>
      <c r="C1" s="99"/>
      <c r="D1" s="99"/>
      <c r="E1" s="100"/>
      <c r="F1" s="2"/>
      <c r="G1" s="2"/>
      <c r="H1" s="2"/>
      <c r="I1" s="2"/>
      <c r="J1" s="2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36.75" customHeight="1" x14ac:dyDescent="0.2">
      <c r="A3" s="9" t="s">
        <v>2</v>
      </c>
      <c r="B3" s="98" t="s">
        <v>150</v>
      </c>
      <c r="C3" s="99"/>
      <c r="D3" s="99"/>
      <c r="E3" s="100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36" customHeight="1" x14ac:dyDescent="0.2">
      <c r="A5" s="11" t="s">
        <v>3</v>
      </c>
      <c r="B5" s="12" t="s">
        <v>4</v>
      </c>
      <c r="C5" s="13">
        <v>43080</v>
      </c>
      <c r="D5" s="12" t="s">
        <v>5</v>
      </c>
      <c r="E5" s="13">
        <v>43110</v>
      </c>
      <c r="F5" s="14"/>
      <c r="G5" s="15"/>
      <c r="H5" s="16"/>
      <c r="I5" s="16"/>
      <c r="J5" s="16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71" t="s">
        <v>6</v>
      </c>
      <c r="B8" s="18" t="s">
        <v>7</v>
      </c>
      <c r="C8" s="18" t="s">
        <v>8</v>
      </c>
      <c r="D8" s="18" t="s">
        <v>7</v>
      </c>
      <c r="E8" s="18" t="s">
        <v>9</v>
      </c>
      <c r="F8" s="18" t="s">
        <v>10</v>
      </c>
      <c r="G8" s="96" t="s">
        <v>11</v>
      </c>
      <c r="H8" s="101"/>
      <c r="I8" s="101"/>
      <c r="J8" s="18" t="s">
        <v>12</v>
      </c>
      <c r="K8" s="18" t="s">
        <v>13</v>
      </c>
      <c r="L8" s="20" t="s">
        <v>14</v>
      </c>
      <c r="M8" s="20" t="s">
        <v>15</v>
      </c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x14ac:dyDescent="0.2">
      <c r="A9" s="22" t="s">
        <v>16</v>
      </c>
      <c r="B9" s="23" t="s">
        <v>17</v>
      </c>
      <c r="C9" s="23" t="s">
        <v>18</v>
      </c>
      <c r="D9" s="23" t="s">
        <v>18</v>
      </c>
      <c r="E9" s="23" t="s">
        <v>19</v>
      </c>
      <c r="F9" s="23" t="s">
        <v>18</v>
      </c>
      <c r="G9" s="102"/>
      <c r="H9" s="103"/>
      <c r="I9" s="103"/>
      <c r="J9" s="23" t="s">
        <v>20</v>
      </c>
      <c r="K9" s="23" t="s">
        <v>21</v>
      </c>
      <c r="L9" s="24"/>
      <c r="M9" s="25" t="s">
        <v>22</v>
      </c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x14ac:dyDescent="0.2">
      <c r="A10" s="26" t="s">
        <v>23</v>
      </c>
      <c r="B10" s="27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56" t="s">
        <v>26</v>
      </c>
      <c r="H10" s="56" t="s">
        <v>27</v>
      </c>
      <c r="I10" s="72" t="s">
        <v>28</v>
      </c>
      <c r="J10" s="29" t="s">
        <v>29</v>
      </c>
      <c r="K10" s="30"/>
      <c r="L10" s="31"/>
      <c r="M10" s="32"/>
    </row>
    <row r="11" spans="1:25" ht="0.75" customHeight="1" thickBot="1" x14ac:dyDescent="0.25">
      <c r="A11" s="33"/>
      <c r="B11" s="27"/>
      <c r="C11" s="27"/>
      <c r="D11" s="27"/>
      <c r="E11" s="27"/>
      <c r="F11" s="27"/>
      <c r="G11" s="73"/>
      <c r="H11" s="73"/>
      <c r="I11" s="73"/>
      <c r="J11" s="56"/>
      <c r="K11" s="30"/>
      <c r="L11" s="31"/>
      <c r="M11" s="31"/>
    </row>
    <row r="12" spans="1:25" ht="20.100000000000001" customHeight="1" x14ac:dyDescent="0.25">
      <c r="A12" s="34">
        <v>43108</v>
      </c>
      <c r="B12" s="35" t="s">
        <v>31</v>
      </c>
      <c r="C12" s="36">
        <v>9.99</v>
      </c>
      <c r="D12" s="36">
        <v>0</v>
      </c>
      <c r="E12" s="36"/>
      <c r="F12" s="74">
        <v>9.99</v>
      </c>
      <c r="G12" s="75">
        <v>110</v>
      </c>
      <c r="H12" s="76">
        <v>4400</v>
      </c>
      <c r="I12" s="77"/>
      <c r="J12" s="78" t="s">
        <v>131</v>
      </c>
      <c r="K12" s="58" t="s">
        <v>146</v>
      </c>
      <c r="L12" s="58" t="s">
        <v>147</v>
      </c>
      <c r="M12" s="58" t="s">
        <v>148</v>
      </c>
      <c r="O12" s="5" t="b">
        <f t="shared" ref="O12:O43" si="0">OR(G12&lt;100,LEN(G12)=2)</f>
        <v>0</v>
      </c>
      <c r="P12" s="5" t="b">
        <f t="shared" ref="P12:P43" si="1">OR(H12&lt;1000,LEN(H12)=3)</f>
        <v>0</v>
      </c>
      <c r="Q12" s="5" t="b">
        <f t="shared" ref="Q12:Q43" si="2">IF(I12&lt;1000,TRUE)</f>
        <v>1</v>
      </c>
      <c r="R12" s="5" t="e">
        <f>OR(#REF!&lt;100000,LEN(#REF!)=5)</f>
        <v>#REF!</v>
      </c>
    </row>
    <row r="13" spans="1:25" ht="20.100000000000001" customHeight="1" x14ac:dyDescent="0.25">
      <c r="A13" s="34">
        <v>43081</v>
      </c>
      <c r="B13" s="35" t="s">
        <v>57</v>
      </c>
      <c r="C13" s="36">
        <v>4.5</v>
      </c>
      <c r="D13" s="36">
        <v>0</v>
      </c>
      <c r="E13" s="36"/>
      <c r="F13" s="74">
        <v>4.5</v>
      </c>
      <c r="G13" s="79">
        <v>118</v>
      </c>
      <c r="H13" s="39">
        <v>4400</v>
      </c>
      <c r="I13" s="80"/>
      <c r="J13" s="78" t="s">
        <v>131</v>
      </c>
      <c r="K13" s="58" t="s">
        <v>149</v>
      </c>
      <c r="L13" s="58" t="s">
        <v>111</v>
      </c>
      <c r="M13" s="58" t="s">
        <v>36</v>
      </c>
    </row>
    <row r="14" spans="1:25" ht="20.100000000000001" customHeight="1" x14ac:dyDescent="0.25">
      <c r="A14" s="34"/>
      <c r="B14" s="45"/>
      <c r="C14" s="36"/>
      <c r="D14" s="36" t="str">
        <f>IF(B14="S",IF(ISBLANK(E14),ROUND(C14*0.2/1.2,2),E14),"")</f>
        <v/>
      </c>
      <c r="E14" s="36"/>
      <c r="F14" s="74"/>
      <c r="G14" s="79"/>
      <c r="H14" s="39"/>
      <c r="I14" s="81"/>
      <c r="J14" s="78"/>
      <c r="K14" s="58"/>
      <c r="L14" s="58"/>
      <c r="M14" s="58"/>
      <c r="O14" s="5" t="b">
        <f>OR(G14&lt;100,LEN(G14)=2)</f>
        <v>1</v>
      </c>
      <c r="P14" s="5" t="b">
        <f>OR(H14&lt;1000,LEN(H14)=3)</f>
        <v>1</v>
      </c>
      <c r="Q14" s="5" t="b">
        <f>IF(I14&lt;1000,TRUE)</f>
        <v>1</v>
      </c>
      <c r="R14" s="5" t="e">
        <f>OR(#REF!&lt;100000,LEN(#REF!)=5)</f>
        <v>#REF!</v>
      </c>
    </row>
    <row r="15" spans="1:25" ht="20.100000000000001" customHeight="1" x14ac:dyDescent="0.25">
      <c r="A15" s="34"/>
      <c r="B15" s="45"/>
      <c r="C15" s="36"/>
      <c r="D15" s="36"/>
      <c r="E15" s="36"/>
      <c r="F15" s="74"/>
      <c r="G15" s="79"/>
      <c r="H15" s="39"/>
      <c r="I15" s="81"/>
      <c r="J15" s="78"/>
      <c r="K15" s="58"/>
      <c r="L15" s="58"/>
      <c r="M15" s="58"/>
      <c r="O15" s="5" t="b">
        <f t="shared" si="0"/>
        <v>1</v>
      </c>
      <c r="P15" s="5" t="b">
        <f t="shared" si="1"/>
        <v>1</v>
      </c>
      <c r="Q15" s="5" t="b">
        <f t="shared" si="2"/>
        <v>1</v>
      </c>
      <c r="R15" s="5" t="e">
        <f>OR(#REF!&lt;100000,LEN(#REF!)=5)</f>
        <v>#REF!</v>
      </c>
    </row>
    <row r="16" spans="1:25" ht="20.100000000000001" customHeight="1" x14ac:dyDescent="0.25">
      <c r="A16" s="34"/>
      <c r="B16" s="45"/>
      <c r="C16" s="36"/>
      <c r="D16" s="36" t="str">
        <f>IF(B16="S",IF(ISBLANK(E16),ROUND(C16*0.2/1.2,2),E16),"")</f>
        <v/>
      </c>
      <c r="E16" s="36"/>
      <c r="F16" s="74"/>
      <c r="G16" s="79"/>
      <c r="H16" s="39"/>
      <c r="I16" s="81"/>
      <c r="J16" s="78"/>
      <c r="K16" s="58"/>
      <c r="L16" s="58"/>
      <c r="M16" s="58"/>
    </row>
    <row r="17" spans="1:18" ht="20.100000000000001" customHeight="1" x14ac:dyDescent="0.25">
      <c r="A17" s="34"/>
      <c r="B17" s="45"/>
      <c r="C17" s="36"/>
      <c r="D17" s="36"/>
      <c r="E17" s="36"/>
      <c r="F17" s="74"/>
      <c r="G17" s="79"/>
      <c r="H17" s="39"/>
      <c r="I17" s="80"/>
      <c r="J17" s="78"/>
      <c r="K17" s="58"/>
      <c r="L17" s="58"/>
      <c r="M17" s="58"/>
      <c r="O17" s="5" t="b">
        <f>OR(G17&lt;100,LEN(G17)=2)</f>
        <v>1</v>
      </c>
      <c r="P17" s="5" t="b">
        <f>OR(H17&lt;1000,LEN(H17)=3)</f>
        <v>1</v>
      </c>
      <c r="Q17" s="5" t="b">
        <f>IF(I17&lt;1000,TRUE)</f>
        <v>1</v>
      </c>
      <c r="R17" s="5" t="e">
        <f>OR(#REF!&lt;100000,LEN(#REF!)=5)</f>
        <v>#REF!</v>
      </c>
    </row>
    <row r="18" spans="1:18" ht="20.100000000000001" customHeight="1" x14ac:dyDescent="0.25">
      <c r="A18" s="34"/>
      <c r="B18" s="45"/>
      <c r="C18" s="36"/>
      <c r="D18" s="36"/>
      <c r="E18" s="36"/>
      <c r="F18" s="74"/>
      <c r="G18" s="79"/>
      <c r="H18" s="39"/>
      <c r="I18" s="81"/>
      <c r="J18" s="78"/>
      <c r="K18" s="58"/>
      <c r="L18" s="58"/>
      <c r="M18" s="58"/>
      <c r="O18" s="5" t="b">
        <f>OR(G18&lt;100,LEN(G18)=2)</f>
        <v>1</v>
      </c>
      <c r="P18" s="5" t="b">
        <f>OR(H18&lt;1000,LEN(H18)=3)</f>
        <v>1</v>
      </c>
      <c r="Q18" s="5" t="b">
        <f>IF(I18&lt;1000,TRUE)</f>
        <v>1</v>
      </c>
      <c r="R18" s="5" t="e">
        <f>OR(#REF!&lt;100000,LEN(#REF!)=5)</f>
        <v>#REF!</v>
      </c>
    </row>
    <row r="19" spans="1:18" ht="20.100000000000001" customHeight="1" x14ac:dyDescent="0.25">
      <c r="A19" s="34"/>
      <c r="B19" s="45"/>
      <c r="C19" s="36"/>
      <c r="D19" s="36"/>
      <c r="E19" s="36"/>
      <c r="F19" s="74"/>
      <c r="G19" s="79"/>
      <c r="H19" s="39"/>
      <c r="I19" s="81"/>
      <c r="J19" s="78"/>
      <c r="K19" s="58"/>
      <c r="L19" s="58"/>
      <c r="M19" s="58"/>
      <c r="O19" s="5" t="b">
        <f t="shared" si="0"/>
        <v>1</v>
      </c>
      <c r="P19" s="5" t="b">
        <f t="shared" si="1"/>
        <v>1</v>
      </c>
      <c r="Q19" s="5" t="b">
        <f t="shared" si="2"/>
        <v>1</v>
      </c>
      <c r="R19" s="5" t="e">
        <f>OR(#REF!&lt;100000,LEN(#REF!)=5)</f>
        <v>#REF!</v>
      </c>
    </row>
    <row r="20" spans="1:18" ht="20.100000000000001" customHeight="1" x14ac:dyDescent="0.25">
      <c r="A20" s="34"/>
      <c r="B20" s="45"/>
      <c r="C20" s="36"/>
      <c r="D20" s="36"/>
      <c r="E20" s="36"/>
      <c r="F20" s="74"/>
      <c r="G20" s="79"/>
      <c r="H20" s="39"/>
      <c r="I20" s="81"/>
      <c r="J20" s="78"/>
      <c r="K20" s="58"/>
      <c r="L20" s="58"/>
      <c r="M20" s="58"/>
      <c r="O20" s="5" t="b">
        <f>OR(G20&lt;100,LEN(G20)=2)</f>
        <v>1</v>
      </c>
      <c r="P20" s="5" t="b">
        <f>OR(H20&lt;1000,LEN(H20)=3)</f>
        <v>1</v>
      </c>
      <c r="Q20" s="5" t="b">
        <f>IF(I20&lt;1000,TRUE)</f>
        <v>1</v>
      </c>
      <c r="R20" s="5" t="e">
        <f>OR(#REF!&lt;100000,LEN(#REF!)=5)</f>
        <v>#REF!</v>
      </c>
    </row>
    <row r="21" spans="1:18" ht="20.100000000000001" customHeight="1" x14ac:dyDescent="0.25">
      <c r="A21" s="34"/>
      <c r="B21" s="45"/>
      <c r="C21" s="36"/>
      <c r="D21" s="36"/>
      <c r="E21" s="36"/>
      <c r="F21" s="74"/>
      <c r="G21" s="79"/>
      <c r="H21" s="39"/>
      <c r="I21" s="81"/>
      <c r="J21" s="78"/>
      <c r="K21" s="58"/>
      <c r="L21" s="58"/>
      <c r="M21" s="58"/>
      <c r="O21" s="5" t="b">
        <f>OR(G21&lt;100,LEN(G21)=2)</f>
        <v>1</v>
      </c>
      <c r="P21" s="5" t="b">
        <f>OR(H21&lt;1000,LEN(H21)=3)</f>
        <v>1</v>
      </c>
      <c r="Q21" s="5" t="b">
        <f>IF(I21&lt;1000,TRUE)</f>
        <v>1</v>
      </c>
      <c r="R21" s="5" t="e">
        <f>OR(#REF!&lt;100000,LEN(#REF!)=5)</f>
        <v>#REF!</v>
      </c>
    </row>
    <row r="22" spans="1:18" ht="20.100000000000001" customHeight="1" x14ac:dyDescent="0.25">
      <c r="A22" s="34"/>
      <c r="B22" s="45"/>
      <c r="C22" s="36"/>
      <c r="D22" s="37"/>
      <c r="E22" s="82"/>
      <c r="F22" s="74"/>
      <c r="G22" s="79"/>
      <c r="H22" s="39"/>
      <c r="I22" s="81"/>
      <c r="J22" s="78"/>
      <c r="K22" s="58"/>
      <c r="L22" s="58"/>
      <c r="M22" s="58"/>
      <c r="O22" s="5" t="b">
        <f>OR(G22&lt;100,LEN(G22)=2)</f>
        <v>1</v>
      </c>
      <c r="P22" s="5" t="b">
        <f>OR(H22&lt;1000,LEN(H22)=3)</f>
        <v>1</v>
      </c>
      <c r="Q22" s="5" t="b">
        <f>IF(I22&lt;1000,TRUE)</f>
        <v>1</v>
      </c>
      <c r="R22" s="5" t="e">
        <f>OR(#REF!&lt;100000,LEN(#REF!)=5)</f>
        <v>#REF!</v>
      </c>
    </row>
    <row r="23" spans="1:18" ht="20.100000000000001" customHeight="1" x14ac:dyDescent="0.25">
      <c r="A23" s="34"/>
      <c r="B23" s="45"/>
      <c r="C23" s="36"/>
      <c r="D23" s="37"/>
      <c r="E23" s="83"/>
      <c r="F23" s="74"/>
      <c r="G23" s="79"/>
      <c r="H23" s="39"/>
      <c r="I23" s="81"/>
      <c r="J23" s="78"/>
      <c r="K23" s="58"/>
      <c r="L23" s="58"/>
      <c r="M23" s="58"/>
      <c r="O23" s="5" t="b">
        <f>OR(G23&lt;100,LEN(G23)=2)</f>
        <v>1</v>
      </c>
      <c r="P23" s="5" t="b">
        <f>OR(H23&lt;1000,LEN(H23)=3)</f>
        <v>1</v>
      </c>
      <c r="Q23" s="5" t="b">
        <f>IF(I23&lt;1000,TRUE)</f>
        <v>1</v>
      </c>
      <c r="R23" s="5" t="e">
        <f>OR(#REF!&lt;100000,LEN(#REF!)=5)</f>
        <v>#REF!</v>
      </c>
    </row>
    <row r="24" spans="1:18" ht="20.100000000000001" customHeight="1" x14ac:dyDescent="0.25">
      <c r="A24" s="34"/>
      <c r="B24" s="45"/>
      <c r="C24" s="36"/>
      <c r="D24" s="37"/>
      <c r="E24" s="83"/>
      <c r="F24" s="74"/>
      <c r="G24" s="79"/>
      <c r="H24" s="39"/>
      <c r="I24" s="81"/>
      <c r="J24" s="78"/>
      <c r="K24" s="58"/>
      <c r="L24" s="58"/>
      <c r="M24" s="58"/>
      <c r="O24" s="5" t="b">
        <f>OR(G24&lt;100,LEN(G24)=2)</f>
        <v>1</v>
      </c>
      <c r="P24" s="5" t="b">
        <f>OR(H24&lt;1000,LEN(H24)=3)</f>
        <v>1</v>
      </c>
    </row>
    <row r="25" spans="1:18" ht="20.100000000000001" customHeight="1" x14ac:dyDescent="0.25">
      <c r="A25" s="34"/>
      <c r="B25" s="45"/>
      <c r="C25" s="36"/>
      <c r="D25" s="37"/>
      <c r="E25" s="36"/>
      <c r="F25" s="74"/>
      <c r="G25" s="79"/>
      <c r="H25" s="39"/>
      <c r="I25" s="81"/>
      <c r="J25" s="78"/>
      <c r="K25" s="58"/>
      <c r="L25" s="58"/>
      <c r="M25" s="58"/>
      <c r="O25" s="5" t="b">
        <f t="shared" si="0"/>
        <v>1</v>
      </c>
      <c r="P25" s="5" t="b">
        <f t="shared" si="1"/>
        <v>1</v>
      </c>
      <c r="Q25" s="5" t="b">
        <f t="shared" si="2"/>
        <v>1</v>
      </c>
      <c r="R25" s="5" t="e">
        <f>OR(#REF!&lt;100000,LEN(#REF!)=5)</f>
        <v>#REF!</v>
      </c>
    </row>
    <row r="26" spans="1:18" ht="20.100000000000001" customHeight="1" x14ac:dyDescent="0.25">
      <c r="A26" s="34"/>
      <c r="B26" s="45"/>
      <c r="C26" s="36"/>
      <c r="D26" s="37"/>
      <c r="E26" s="36"/>
      <c r="F26" s="74"/>
      <c r="G26" s="79"/>
      <c r="H26" s="39"/>
      <c r="I26" s="81"/>
      <c r="J26" s="78"/>
      <c r="K26" s="58"/>
      <c r="L26" s="58"/>
      <c r="M26" s="58"/>
      <c r="O26" s="5" t="b">
        <f t="shared" si="0"/>
        <v>1</v>
      </c>
      <c r="P26" s="5" t="b">
        <f t="shared" si="1"/>
        <v>1</v>
      </c>
      <c r="Q26" s="5" t="b">
        <f t="shared" si="2"/>
        <v>1</v>
      </c>
      <c r="R26" s="5" t="e">
        <f>OR(#REF!&lt;100000,LEN(#REF!)=5)</f>
        <v>#REF!</v>
      </c>
    </row>
    <row r="27" spans="1:18" ht="20.100000000000001" customHeight="1" x14ac:dyDescent="0.25">
      <c r="A27" s="34"/>
      <c r="B27" s="45"/>
      <c r="C27" s="36"/>
      <c r="D27" s="37"/>
      <c r="E27" s="36"/>
      <c r="F27" s="74"/>
      <c r="G27" s="79"/>
      <c r="H27" s="39"/>
      <c r="I27" s="81"/>
      <c r="J27" s="78"/>
      <c r="K27" s="58"/>
      <c r="L27" s="58"/>
      <c r="M27" s="58"/>
      <c r="O27" s="5" t="b">
        <f t="shared" si="0"/>
        <v>1</v>
      </c>
      <c r="P27" s="5" t="b">
        <f t="shared" si="1"/>
        <v>1</v>
      </c>
      <c r="Q27" s="5" t="b">
        <f t="shared" si="2"/>
        <v>1</v>
      </c>
      <c r="R27" s="5" t="e">
        <f>OR(#REF!&lt;100000,LEN(#REF!)=5)</f>
        <v>#REF!</v>
      </c>
    </row>
    <row r="28" spans="1:18" ht="20.100000000000001" customHeight="1" x14ac:dyDescent="0.25">
      <c r="A28" s="34"/>
      <c r="B28" s="45"/>
      <c r="C28" s="36"/>
      <c r="D28" s="37"/>
      <c r="E28" s="36"/>
      <c r="F28" s="74"/>
      <c r="G28" s="79"/>
      <c r="H28" s="39"/>
      <c r="I28" s="81"/>
      <c r="J28" s="78"/>
      <c r="K28" s="58"/>
      <c r="L28" s="58"/>
      <c r="M28" s="58"/>
      <c r="O28" s="5" t="b">
        <f t="shared" si="0"/>
        <v>1</v>
      </c>
      <c r="P28" s="5" t="b">
        <f t="shared" si="1"/>
        <v>1</v>
      </c>
      <c r="Q28" s="5" t="b">
        <f t="shared" si="2"/>
        <v>1</v>
      </c>
      <c r="R28" s="5" t="e">
        <f>OR(#REF!&lt;100000,LEN(#REF!)=5)</f>
        <v>#REF!</v>
      </c>
    </row>
    <row r="29" spans="1:18" ht="20.100000000000001" customHeight="1" x14ac:dyDescent="0.25">
      <c r="A29" s="34"/>
      <c r="B29" s="45"/>
      <c r="C29" s="36"/>
      <c r="D29" s="37"/>
      <c r="E29" s="36"/>
      <c r="F29" s="74"/>
      <c r="G29" s="79"/>
      <c r="H29" s="39"/>
      <c r="I29" s="81"/>
      <c r="J29" s="78"/>
      <c r="K29" s="58"/>
      <c r="L29" s="58"/>
      <c r="M29" s="58"/>
      <c r="O29" s="5" t="b">
        <f t="shared" si="0"/>
        <v>1</v>
      </c>
      <c r="P29" s="5" t="b">
        <f t="shared" si="1"/>
        <v>1</v>
      </c>
      <c r="Q29" s="5" t="b">
        <f t="shared" si="2"/>
        <v>1</v>
      </c>
      <c r="R29" s="5" t="e">
        <f>OR(#REF!&lt;100000,LEN(#REF!)=5)</f>
        <v>#REF!</v>
      </c>
    </row>
    <row r="30" spans="1:18" ht="20.100000000000001" customHeight="1" x14ac:dyDescent="0.25">
      <c r="A30" s="34"/>
      <c r="B30" s="45"/>
      <c r="C30" s="36"/>
      <c r="D30" s="37"/>
      <c r="E30" s="36"/>
      <c r="F30" s="74"/>
      <c r="G30" s="79"/>
      <c r="H30" s="39"/>
      <c r="I30" s="81"/>
      <c r="J30" s="78"/>
      <c r="K30" s="58"/>
      <c r="L30" s="58"/>
      <c r="M30" s="58"/>
      <c r="O30" s="5" t="b">
        <f t="shared" si="0"/>
        <v>1</v>
      </c>
      <c r="P30" s="5" t="b">
        <f t="shared" si="1"/>
        <v>1</v>
      </c>
    </row>
    <row r="31" spans="1:18" ht="20.100000000000001" customHeight="1" x14ac:dyDescent="0.25">
      <c r="A31" s="34"/>
      <c r="B31" s="45"/>
      <c r="C31" s="36"/>
      <c r="D31" s="37"/>
      <c r="E31" s="36"/>
      <c r="F31" s="74"/>
      <c r="G31" s="79"/>
      <c r="H31" s="39"/>
      <c r="I31" s="81"/>
      <c r="J31" s="78"/>
      <c r="K31" s="58"/>
      <c r="L31" s="58"/>
      <c r="M31" s="58"/>
    </row>
    <row r="32" spans="1:18" ht="20.100000000000001" customHeight="1" x14ac:dyDescent="0.25">
      <c r="A32" s="34"/>
      <c r="B32" s="45"/>
      <c r="C32" s="36"/>
      <c r="D32" s="37"/>
      <c r="E32" s="36"/>
      <c r="F32" s="74"/>
      <c r="G32" s="79"/>
      <c r="H32" s="39"/>
      <c r="I32" s="81"/>
      <c r="J32" s="78"/>
      <c r="K32" s="58"/>
      <c r="L32" s="58"/>
      <c r="M32" s="58"/>
    </row>
    <row r="33" spans="1:18" ht="20.100000000000001" customHeight="1" x14ac:dyDescent="0.25">
      <c r="A33" s="34"/>
      <c r="B33" s="45"/>
      <c r="C33" s="36"/>
      <c r="D33" s="37"/>
      <c r="E33" s="36"/>
      <c r="F33" s="74"/>
      <c r="G33" s="79"/>
      <c r="H33" s="39"/>
      <c r="I33" s="81"/>
      <c r="J33" s="78"/>
      <c r="K33" s="58"/>
      <c r="L33" s="58"/>
      <c r="M33" s="58"/>
    </row>
    <row r="34" spans="1:18" ht="20.100000000000001" customHeight="1" x14ac:dyDescent="0.25">
      <c r="A34" s="34"/>
      <c r="B34" s="45"/>
      <c r="C34" s="36"/>
      <c r="D34" s="37"/>
      <c r="E34" s="36"/>
      <c r="F34" s="74"/>
      <c r="G34" s="79"/>
      <c r="H34" s="39"/>
      <c r="I34" s="81"/>
      <c r="J34" s="78"/>
      <c r="K34" s="58"/>
      <c r="L34" s="58"/>
      <c r="M34" s="58"/>
    </row>
    <row r="35" spans="1:18" ht="20.100000000000001" customHeight="1" x14ac:dyDescent="0.25">
      <c r="A35" s="34"/>
      <c r="B35" s="45"/>
      <c r="C35" s="36"/>
      <c r="D35" s="37"/>
      <c r="E35" s="36"/>
      <c r="F35" s="74"/>
      <c r="G35" s="79"/>
      <c r="H35" s="39"/>
      <c r="I35" s="81"/>
      <c r="J35" s="78"/>
      <c r="K35" s="58"/>
      <c r="L35" s="58"/>
      <c r="M35" s="58"/>
      <c r="O35" s="5" t="b">
        <f t="shared" si="0"/>
        <v>1</v>
      </c>
      <c r="P35" s="5" t="b">
        <f t="shared" si="1"/>
        <v>1</v>
      </c>
      <c r="Q35" s="5" t="b">
        <f t="shared" si="2"/>
        <v>1</v>
      </c>
      <c r="R35" s="5" t="e">
        <f>OR(#REF!&lt;100000,LEN(#REF!)=5)</f>
        <v>#REF!</v>
      </c>
    </row>
    <row r="36" spans="1:18" ht="20.100000000000001" customHeight="1" x14ac:dyDescent="0.25">
      <c r="A36" s="34"/>
      <c r="B36" s="45"/>
      <c r="C36" s="36"/>
      <c r="D36" s="84"/>
      <c r="E36" s="36"/>
      <c r="F36" s="74"/>
      <c r="G36" s="79"/>
      <c r="H36" s="39"/>
      <c r="I36" s="81"/>
      <c r="J36" s="78"/>
      <c r="K36" s="58"/>
      <c r="L36" s="58"/>
      <c r="M36" s="58"/>
    </row>
    <row r="37" spans="1:18" ht="20.100000000000001" customHeight="1" x14ac:dyDescent="0.25">
      <c r="A37" s="34"/>
      <c r="B37" s="45"/>
      <c r="C37" s="36"/>
      <c r="D37" s="84"/>
      <c r="E37" s="36"/>
      <c r="F37" s="74"/>
      <c r="G37" s="79"/>
      <c r="H37" s="39"/>
      <c r="I37" s="81"/>
      <c r="J37" s="78"/>
      <c r="K37" s="58"/>
      <c r="L37" s="58"/>
      <c r="M37" s="58"/>
    </row>
    <row r="38" spans="1:18" ht="20.100000000000001" customHeight="1" x14ac:dyDescent="0.25">
      <c r="A38" s="34"/>
      <c r="B38" s="45"/>
      <c r="C38" s="36"/>
      <c r="D38" s="84"/>
      <c r="E38" s="36"/>
      <c r="F38" s="74"/>
      <c r="G38" s="79"/>
      <c r="H38" s="39"/>
      <c r="I38" s="81"/>
      <c r="J38" s="78"/>
      <c r="K38" s="58"/>
      <c r="L38" s="58"/>
      <c r="M38" s="58"/>
    </row>
    <row r="39" spans="1:18" ht="20.100000000000001" customHeight="1" x14ac:dyDescent="0.25">
      <c r="A39" s="34"/>
      <c r="B39" s="45"/>
      <c r="C39" s="36"/>
      <c r="D39" s="84"/>
      <c r="E39" s="36"/>
      <c r="F39" s="74"/>
      <c r="G39" s="79"/>
      <c r="H39" s="39"/>
      <c r="I39" s="81"/>
      <c r="J39" s="78"/>
      <c r="K39" s="58"/>
      <c r="L39" s="58"/>
      <c r="M39" s="58"/>
    </row>
    <row r="40" spans="1:18" ht="20.100000000000001" customHeight="1" x14ac:dyDescent="0.25">
      <c r="A40" s="34"/>
      <c r="B40" s="45"/>
      <c r="C40" s="36"/>
      <c r="D40" s="84"/>
      <c r="E40" s="36"/>
      <c r="F40" s="74"/>
      <c r="G40" s="79"/>
      <c r="H40" s="39"/>
      <c r="I40" s="81"/>
      <c r="J40" s="78"/>
      <c r="K40" s="58"/>
      <c r="L40" s="58"/>
      <c r="M40" s="58"/>
    </row>
    <row r="41" spans="1:18" ht="20.100000000000001" customHeight="1" x14ac:dyDescent="0.25">
      <c r="A41" s="34"/>
      <c r="B41" s="45"/>
      <c r="C41" s="36"/>
      <c r="D41" s="84"/>
      <c r="E41" s="36"/>
      <c r="F41" s="74"/>
      <c r="G41" s="79"/>
      <c r="H41" s="39"/>
      <c r="I41" s="81"/>
      <c r="J41" s="78"/>
      <c r="K41" s="58"/>
      <c r="L41" s="58"/>
      <c r="M41" s="58"/>
    </row>
    <row r="42" spans="1:18" ht="20.100000000000001" customHeight="1" x14ac:dyDescent="0.25">
      <c r="A42" s="34"/>
      <c r="B42" s="45"/>
      <c r="C42" s="36"/>
      <c r="D42" s="84"/>
      <c r="E42" s="36"/>
      <c r="F42" s="74"/>
      <c r="G42" s="79"/>
      <c r="H42" s="39"/>
      <c r="I42" s="81"/>
      <c r="J42" s="78"/>
      <c r="K42" s="58"/>
      <c r="L42" s="58"/>
      <c r="M42" s="58"/>
    </row>
    <row r="43" spans="1:18" ht="20.100000000000001" customHeight="1" thickBot="1" x14ac:dyDescent="0.3">
      <c r="A43" s="67"/>
      <c r="B43" s="45"/>
      <c r="C43" s="36"/>
      <c r="D43" s="61"/>
      <c r="E43" s="36"/>
      <c r="F43" s="74"/>
      <c r="G43" s="79"/>
      <c r="H43" s="39"/>
      <c r="I43" s="81"/>
      <c r="J43" s="78"/>
      <c r="K43" s="58"/>
      <c r="L43" s="58"/>
      <c r="M43" s="58"/>
      <c r="O43" s="5" t="b">
        <f t="shared" si="0"/>
        <v>1</v>
      </c>
      <c r="P43" s="5" t="b">
        <f t="shared" si="1"/>
        <v>1</v>
      </c>
      <c r="Q43" s="5" t="b">
        <f t="shared" si="2"/>
        <v>1</v>
      </c>
      <c r="R43" s="5" t="e">
        <f>OR(#REF!&lt;100000,LEN(#REF!)=5)</f>
        <v>#REF!</v>
      </c>
    </row>
    <row r="44" spans="1:18" ht="20.100000000000001" customHeight="1" thickBot="1" x14ac:dyDescent="0.25">
      <c r="A44" s="105" t="s">
        <v>51</v>
      </c>
      <c r="B44" s="106"/>
      <c r="C44" s="46">
        <f>SUM(C12:C43)</f>
        <v>14.49</v>
      </c>
      <c r="D44" s="46">
        <f>SUM(D12:D43)</f>
        <v>0</v>
      </c>
      <c r="E44" s="46"/>
      <c r="F44" s="85">
        <f>SUM(F12:F43)</f>
        <v>14.49</v>
      </c>
      <c r="G44" s="86"/>
      <c r="H44" s="47"/>
      <c r="I44" s="87"/>
      <c r="J44" s="88"/>
      <c r="K44" s="49"/>
      <c r="L44" s="50"/>
      <c r="M44" s="51"/>
    </row>
    <row r="46" spans="1:18" x14ac:dyDescent="0.2">
      <c r="B46" s="96" t="s">
        <v>52</v>
      </c>
      <c r="C46" s="97"/>
    </row>
    <row r="47" spans="1:18" x14ac:dyDescent="0.2">
      <c r="B47" s="52" t="s">
        <v>53</v>
      </c>
      <c r="C47" s="53" t="s">
        <v>54</v>
      </c>
    </row>
    <row r="48" spans="1:18" x14ac:dyDescent="0.2">
      <c r="B48" s="52" t="s">
        <v>31</v>
      </c>
      <c r="C48" s="53" t="s">
        <v>55</v>
      </c>
    </row>
    <row r="49" spans="2:3" x14ac:dyDescent="0.2">
      <c r="B49" s="52" t="s">
        <v>32</v>
      </c>
      <c r="C49" s="53" t="s">
        <v>56</v>
      </c>
    </row>
    <row r="50" spans="2:3" x14ac:dyDescent="0.2">
      <c r="B50" s="31" t="s">
        <v>57</v>
      </c>
      <c r="C50" s="54" t="s">
        <v>58</v>
      </c>
    </row>
  </sheetData>
  <mergeCells count="6">
    <mergeCell ref="B46:C46"/>
    <mergeCell ref="B1:E1"/>
    <mergeCell ref="B3:E3"/>
    <mergeCell ref="G8:I8"/>
    <mergeCell ref="G9:I9"/>
    <mergeCell ref="A44:B44"/>
  </mergeCells>
  <conditionalFormatting sqref="C5 B1:E1 B3:E3 C14 C18:C43 E5">
    <cfRule type="expression" dxfId="112" priority="43" stopIfTrue="1">
      <formula>ISBLANK(B1)</formula>
    </cfRule>
  </conditionalFormatting>
  <conditionalFormatting sqref="K18:M43">
    <cfRule type="expression" dxfId="111" priority="44" stopIfTrue="1">
      <formula>AND(NOT(ISBLANK($C18)),ISBLANK(K18))</formula>
    </cfRule>
  </conditionalFormatting>
  <conditionalFormatting sqref="B18:B43">
    <cfRule type="expression" dxfId="110" priority="45" stopIfTrue="1">
      <formula>AND(NOT(ISBLANK(C18)),ISBLANK(B18))</formula>
    </cfRule>
  </conditionalFormatting>
  <conditionalFormatting sqref="A15:A16 A18:A43">
    <cfRule type="expression" dxfId="109" priority="46" stopIfTrue="1">
      <formula>AND(NOT(ISBLANK(C15)),ISBLANK(A15))</formula>
    </cfRule>
  </conditionalFormatting>
  <conditionalFormatting sqref="E25:E43 E14 E18:E21">
    <cfRule type="expression" dxfId="108" priority="47" stopIfTrue="1">
      <formula>AND(NOT(ISBLANK(C14)),ISBLANK(E14),B14="S")</formula>
    </cfRule>
  </conditionalFormatting>
  <conditionalFormatting sqref="B14">
    <cfRule type="expression" dxfId="107" priority="41" stopIfTrue="1">
      <formula>AND(NOT(ISBLANK(C14)),ISBLANK(B14))</formula>
    </cfRule>
  </conditionalFormatting>
  <conditionalFormatting sqref="A14">
    <cfRule type="expression" dxfId="106" priority="42" stopIfTrue="1">
      <formula>AND(NOT(ISBLANK(C14)),ISBLANK(A14))</formula>
    </cfRule>
  </conditionalFormatting>
  <conditionalFormatting sqref="E23:E24">
    <cfRule type="expression" dxfId="105" priority="48" stopIfTrue="1">
      <formula>AND(NOT(ISBLANK(C22)),ISBLANK(E23),B22="S")</formula>
    </cfRule>
  </conditionalFormatting>
  <conditionalFormatting sqref="J19:J43">
    <cfRule type="expression" priority="39" stopIfTrue="1">
      <formula>AND(SUM($O19:$S19)&gt;0,NOT(ISBLANK(J19)))</formula>
    </cfRule>
    <cfRule type="expression" dxfId="104" priority="40" stopIfTrue="1">
      <formula>SUM($O19:$S19)&gt;0</formula>
    </cfRule>
  </conditionalFormatting>
  <conditionalFormatting sqref="K14:M14">
    <cfRule type="expression" dxfId="103" priority="38" stopIfTrue="1">
      <formula>AND(NOT(ISBLANK($C14)),ISBLANK(K14))</formula>
    </cfRule>
  </conditionalFormatting>
  <conditionalFormatting sqref="J18">
    <cfRule type="expression" priority="36" stopIfTrue="1">
      <formula>AND(SUM($O18:$S18)&gt;0,NOT(ISBLANK(J18)))</formula>
    </cfRule>
    <cfRule type="expression" dxfId="102" priority="37" stopIfTrue="1">
      <formula>SUM($O18:$S18)&gt;0</formula>
    </cfRule>
  </conditionalFormatting>
  <conditionalFormatting sqref="A12">
    <cfRule type="expression" dxfId="101" priority="35" stopIfTrue="1">
      <formula>AND(NOT(ISBLANK(C12)),ISBLANK(A12))</formula>
    </cfRule>
  </conditionalFormatting>
  <conditionalFormatting sqref="C12">
    <cfRule type="expression" dxfId="100" priority="33" stopIfTrue="1">
      <formula>ISBLANK(C12)</formula>
    </cfRule>
  </conditionalFormatting>
  <conditionalFormatting sqref="E12 D18:D21">
    <cfRule type="expression" dxfId="99" priority="34" stopIfTrue="1">
      <formula>AND(NOT(ISBLANK(B12)),ISBLANK(D12),A12="S")</formula>
    </cfRule>
  </conditionalFormatting>
  <conditionalFormatting sqref="B12">
    <cfRule type="expression" dxfId="98" priority="32" stopIfTrue="1">
      <formula>AND(NOT(ISBLANK(C12)),ISBLANK(B12))</formula>
    </cfRule>
  </conditionalFormatting>
  <conditionalFormatting sqref="J12">
    <cfRule type="expression" priority="30" stopIfTrue="1">
      <formula>AND(SUM($O12:$S12)&gt;0,NOT(ISBLANK(J12)))</formula>
    </cfRule>
    <cfRule type="expression" dxfId="97" priority="31" stopIfTrue="1">
      <formula>SUM($O12:$S12)&gt;0</formula>
    </cfRule>
  </conditionalFormatting>
  <conditionalFormatting sqref="L12">
    <cfRule type="expression" dxfId="96" priority="29" stopIfTrue="1">
      <formula>AND(NOT(ISBLANK($C12)),ISBLANK(L12))</formula>
    </cfRule>
  </conditionalFormatting>
  <conditionalFormatting sqref="C15:C16">
    <cfRule type="expression" dxfId="95" priority="27" stopIfTrue="1">
      <formula>ISBLANK(C15)</formula>
    </cfRule>
  </conditionalFormatting>
  <conditionalFormatting sqref="E15:E16">
    <cfRule type="expression" dxfId="94" priority="28" stopIfTrue="1">
      <formula>AND(NOT(ISBLANK(C15)),ISBLANK(E15),B15="S")</formula>
    </cfRule>
  </conditionalFormatting>
  <conditionalFormatting sqref="B15:B16">
    <cfRule type="expression" dxfId="93" priority="26" stopIfTrue="1">
      <formula>AND(NOT(ISBLANK(C15)),ISBLANK(B15))</formula>
    </cfRule>
  </conditionalFormatting>
  <conditionalFormatting sqref="A13">
    <cfRule type="expression" dxfId="92" priority="25" stopIfTrue="1">
      <formula>AND(NOT(ISBLANK(C13)),ISBLANK(A13))</formula>
    </cfRule>
  </conditionalFormatting>
  <conditionalFormatting sqref="C13">
    <cfRule type="expression" dxfId="91" priority="23" stopIfTrue="1">
      <formula>ISBLANK(C13)</formula>
    </cfRule>
  </conditionalFormatting>
  <conditionalFormatting sqref="E13">
    <cfRule type="expression" dxfId="90" priority="24" stopIfTrue="1">
      <formula>AND(NOT(ISBLANK(C13)),ISBLANK(E13),B13="S")</formula>
    </cfRule>
  </conditionalFormatting>
  <conditionalFormatting sqref="B13">
    <cfRule type="expression" dxfId="89" priority="22" stopIfTrue="1">
      <formula>AND(NOT(ISBLANK(C13)),ISBLANK(B13))</formula>
    </cfRule>
  </conditionalFormatting>
  <conditionalFormatting sqref="K13:M13">
    <cfRule type="expression" dxfId="88" priority="21" stopIfTrue="1">
      <formula>AND(NOT(ISBLANK($C13)),ISBLANK(K13))</formula>
    </cfRule>
  </conditionalFormatting>
  <conditionalFormatting sqref="J13:J16">
    <cfRule type="expression" priority="19" stopIfTrue="1">
      <formula>AND(SUM($O13:$S13)&gt;0,NOT(ISBLANK(J13)))</formula>
    </cfRule>
    <cfRule type="expression" dxfId="87" priority="20" stopIfTrue="1">
      <formula>SUM($O13:$S13)&gt;0</formula>
    </cfRule>
  </conditionalFormatting>
  <conditionalFormatting sqref="A17">
    <cfRule type="expression" dxfId="86" priority="18" stopIfTrue="1">
      <formula>AND(NOT(ISBLANK(C17)),ISBLANK(A17))</formula>
    </cfRule>
  </conditionalFormatting>
  <conditionalFormatting sqref="C17">
    <cfRule type="expression" dxfId="85" priority="16" stopIfTrue="1">
      <formula>ISBLANK(C17)</formula>
    </cfRule>
  </conditionalFormatting>
  <conditionalFormatting sqref="E17">
    <cfRule type="expression" dxfId="84" priority="17" stopIfTrue="1">
      <formula>AND(NOT(ISBLANK(C17)),ISBLANK(E17),B17="S")</formula>
    </cfRule>
  </conditionalFormatting>
  <conditionalFormatting sqref="B17">
    <cfRule type="expression" dxfId="83" priority="15" stopIfTrue="1">
      <formula>AND(NOT(ISBLANK(C17)),ISBLANK(B17))</formula>
    </cfRule>
  </conditionalFormatting>
  <conditionalFormatting sqref="M17">
    <cfRule type="expression" dxfId="82" priority="14" stopIfTrue="1">
      <formula>AND(NOT(ISBLANK($C17)),ISBLANK(M17))</formula>
    </cfRule>
  </conditionalFormatting>
  <conditionalFormatting sqref="J17">
    <cfRule type="expression" priority="12" stopIfTrue="1">
      <formula>AND(SUM($O17:$S17)&gt;0,NOT(ISBLANK(J17)))</formula>
    </cfRule>
    <cfRule type="expression" dxfId="81" priority="13" stopIfTrue="1">
      <formula>SUM($O17:$S17)&gt;0</formula>
    </cfRule>
  </conditionalFormatting>
  <conditionalFormatting sqref="K15:M16">
    <cfRule type="expression" dxfId="80" priority="11" stopIfTrue="1">
      <formula>AND(NOT(ISBLANK($C15)),ISBLANK(K15))</formula>
    </cfRule>
  </conditionalFormatting>
  <conditionalFormatting sqref="M12">
    <cfRule type="expression" dxfId="79" priority="10" stopIfTrue="1">
      <formula>AND(NOT(ISBLANK($C12)),ISBLANK(M12))</formula>
    </cfRule>
  </conditionalFormatting>
  <conditionalFormatting sqref="K17">
    <cfRule type="expression" dxfId="78" priority="9" stopIfTrue="1">
      <formula>AND(NOT(ISBLANK($C17)),ISBLANK(K17))</formula>
    </cfRule>
  </conditionalFormatting>
  <conditionalFormatting sqref="L17">
    <cfRule type="expression" dxfId="77" priority="8" stopIfTrue="1">
      <formula>AND(NOT(ISBLANK($C17)),ISBLANK(L17))</formula>
    </cfRule>
  </conditionalFormatting>
  <conditionalFormatting sqref="K12">
    <cfRule type="expression" dxfId="76" priority="7" stopIfTrue="1">
      <formula>AND(NOT(ISBLANK($C12)),ISBLANK(K12))</formula>
    </cfRule>
  </conditionalFormatting>
  <conditionalFormatting sqref="D14">
    <cfRule type="expression" dxfId="75" priority="6" stopIfTrue="1">
      <formula>AND(NOT(ISBLANK(B14)),ISBLANK(D14),A14="S")</formula>
    </cfRule>
  </conditionalFormatting>
  <conditionalFormatting sqref="D15">
    <cfRule type="expression" dxfId="74" priority="5" stopIfTrue="1">
      <formula>AND(NOT(ISBLANK(B15)),ISBLANK(D15),A15="S")</formula>
    </cfRule>
  </conditionalFormatting>
  <conditionalFormatting sqref="D16">
    <cfRule type="expression" dxfId="73" priority="4" stopIfTrue="1">
      <formula>AND(NOT(ISBLANK(B16)),ISBLANK(D16),A16="S")</formula>
    </cfRule>
  </conditionalFormatting>
  <conditionalFormatting sqref="D12">
    <cfRule type="expression" dxfId="72" priority="3" stopIfTrue="1">
      <formula>AND(NOT(ISBLANK(B12)),ISBLANK(D12),A12="S")</formula>
    </cfRule>
  </conditionalFormatting>
  <conditionalFormatting sqref="D13">
    <cfRule type="expression" dxfId="71" priority="2" stopIfTrue="1">
      <formula>AND(NOT(ISBLANK(B13)),ISBLANK(D13),A13="S")</formula>
    </cfRule>
  </conditionalFormatting>
  <conditionalFormatting sqref="D17">
    <cfRule type="expression" dxfId="70" priority="1" stopIfTrue="1">
      <formula>AND(NOT(ISBLANK(B17)),ISBLANK(D17),A17="S")</formula>
    </cfRule>
  </conditionalFormatting>
  <dataValidations count="3">
    <dataValidation type="list" allowBlank="1" showInputMessage="1" showErrorMessage="1" sqref="B12:B43">
      <formula1>$B$47:$B$50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Y43"/>
  <sheetViews>
    <sheetView workbookViewId="0">
      <selection activeCell="J31" sqref="J31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1" t="s">
        <v>0</v>
      </c>
      <c r="B1" s="98" t="s">
        <v>63</v>
      </c>
      <c r="C1" s="99"/>
      <c r="D1" s="99"/>
      <c r="E1" s="100"/>
      <c r="F1" s="2"/>
      <c r="G1" s="2"/>
      <c r="H1" s="2"/>
      <c r="I1" s="2"/>
      <c r="J1" s="2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2</v>
      </c>
      <c r="B3" s="98" t="s">
        <v>150</v>
      </c>
      <c r="C3" s="99"/>
      <c r="D3" s="99"/>
      <c r="E3" s="100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3</v>
      </c>
      <c r="B5" s="12" t="s">
        <v>4</v>
      </c>
      <c r="C5" s="13">
        <v>43080</v>
      </c>
      <c r="D5" s="12" t="s">
        <v>5</v>
      </c>
      <c r="E5" s="13">
        <v>43110</v>
      </c>
      <c r="F5" s="14"/>
      <c r="G5" s="15"/>
      <c r="H5" s="16"/>
      <c r="I5" s="16"/>
      <c r="J5" s="16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89" t="s">
        <v>6</v>
      </c>
      <c r="B8" s="18" t="s">
        <v>7</v>
      </c>
      <c r="C8" s="18" t="s">
        <v>8</v>
      </c>
      <c r="D8" s="18" t="s">
        <v>7</v>
      </c>
      <c r="E8" s="18" t="s">
        <v>9</v>
      </c>
      <c r="F8" s="18" t="s">
        <v>10</v>
      </c>
      <c r="G8" s="96" t="s">
        <v>11</v>
      </c>
      <c r="H8" s="101"/>
      <c r="I8" s="101"/>
      <c r="J8" s="18" t="s">
        <v>12</v>
      </c>
      <c r="K8" s="18" t="s">
        <v>13</v>
      </c>
      <c r="L8" s="20" t="s">
        <v>14</v>
      </c>
      <c r="M8" s="20" t="s">
        <v>15</v>
      </c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x14ac:dyDescent="0.2">
      <c r="A9" s="22" t="s">
        <v>16</v>
      </c>
      <c r="B9" s="23" t="s">
        <v>17</v>
      </c>
      <c r="C9" s="23" t="s">
        <v>18</v>
      </c>
      <c r="D9" s="23" t="s">
        <v>18</v>
      </c>
      <c r="E9" s="23" t="s">
        <v>19</v>
      </c>
      <c r="F9" s="23" t="s">
        <v>18</v>
      </c>
      <c r="G9" s="102"/>
      <c r="H9" s="103"/>
      <c r="I9" s="103"/>
      <c r="J9" s="23" t="s">
        <v>20</v>
      </c>
      <c r="K9" s="23" t="s">
        <v>21</v>
      </c>
      <c r="L9" s="24"/>
      <c r="M9" s="25" t="s">
        <v>22</v>
      </c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x14ac:dyDescent="0.2">
      <c r="A10" s="26" t="s">
        <v>23</v>
      </c>
      <c r="B10" s="27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56" t="s">
        <v>26</v>
      </c>
      <c r="H10" s="56" t="s">
        <v>27</v>
      </c>
      <c r="I10" s="72" t="s">
        <v>28</v>
      </c>
      <c r="J10" s="29" t="s">
        <v>29</v>
      </c>
      <c r="K10" s="30"/>
      <c r="L10" s="31"/>
      <c r="M10" s="32"/>
    </row>
    <row r="11" spans="1:25" x14ac:dyDescent="0.2">
      <c r="A11" s="33"/>
      <c r="B11" s="27"/>
      <c r="C11" s="27"/>
      <c r="D11" s="27"/>
      <c r="E11" s="27"/>
      <c r="F11" s="27"/>
      <c r="G11" s="73"/>
      <c r="H11" s="73"/>
      <c r="I11" s="73"/>
      <c r="J11" s="56"/>
      <c r="K11" s="30"/>
      <c r="L11" s="31"/>
      <c r="M11" s="31"/>
    </row>
    <row r="12" spans="1:25" ht="15.75" x14ac:dyDescent="0.25">
      <c r="A12" s="34">
        <v>43080</v>
      </c>
      <c r="B12" s="45" t="s">
        <v>57</v>
      </c>
      <c r="C12" s="36">
        <v>10</v>
      </c>
      <c r="D12" s="36">
        <v>0</v>
      </c>
      <c r="E12" s="36"/>
      <c r="F12" s="36">
        <f>C12-D12</f>
        <v>10</v>
      </c>
      <c r="G12" s="79">
        <v>114</v>
      </c>
      <c r="H12" s="39">
        <v>4019</v>
      </c>
      <c r="I12" s="81"/>
      <c r="J12" s="78" t="s">
        <v>131</v>
      </c>
      <c r="K12" s="90" t="s">
        <v>152</v>
      </c>
      <c r="L12" s="58" t="s">
        <v>71</v>
      </c>
      <c r="M12" s="58" t="s">
        <v>153</v>
      </c>
      <c r="O12" s="5" t="b">
        <f t="shared" ref="O12:O36" si="0">OR(G12&lt;100,LEN(G12)=2)</f>
        <v>0</v>
      </c>
      <c r="P12" s="5" t="b">
        <f t="shared" ref="P12:P36" si="1">OR(H12&lt;1000,LEN(H12)=3)</f>
        <v>0</v>
      </c>
      <c r="Q12" s="5" t="b">
        <f t="shared" ref="Q12:Q36" si="2">IF(I12&lt;1000,TRUE)</f>
        <v>1</v>
      </c>
      <c r="R12" s="5" t="e">
        <f>OR(#REF!&lt;100000,LEN(#REF!)=5)</f>
        <v>#REF!</v>
      </c>
    </row>
    <row r="13" spans="1:25" ht="15.75" x14ac:dyDescent="0.25">
      <c r="A13" s="34">
        <v>43082</v>
      </c>
      <c r="B13" s="45" t="s">
        <v>32</v>
      </c>
      <c r="C13" s="36">
        <v>114.16</v>
      </c>
      <c r="D13" s="36">
        <v>19.03</v>
      </c>
      <c r="E13" s="36"/>
      <c r="F13" s="36">
        <v>95.13</v>
      </c>
      <c r="G13" s="79">
        <v>118</v>
      </c>
      <c r="H13" s="39">
        <v>4400</v>
      </c>
      <c r="I13" s="81"/>
      <c r="J13" s="78" t="s">
        <v>131</v>
      </c>
      <c r="K13" s="58" t="s">
        <v>154</v>
      </c>
      <c r="L13" s="58" t="s">
        <v>155</v>
      </c>
      <c r="M13" s="91" t="s">
        <v>153</v>
      </c>
      <c r="O13" s="5" t="b">
        <f t="shared" si="0"/>
        <v>0</v>
      </c>
      <c r="P13" s="5" t="b">
        <f t="shared" si="1"/>
        <v>0</v>
      </c>
      <c r="Q13" s="5" t="b">
        <f t="shared" si="2"/>
        <v>1</v>
      </c>
      <c r="R13" s="5" t="e">
        <f>OR(#REF!&lt;100000,LEN(#REF!)=5)</f>
        <v>#REF!</v>
      </c>
    </row>
    <row r="14" spans="1:25" ht="15.75" x14ac:dyDescent="0.25">
      <c r="A14" s="34">
        <v>43082</v>
      </c>
      <c r="B14" s="45" t="s">
        <v>31</v>
      </c>
      <c r="C14" s="36">
        <v>234.39</v>
      </c>
      <c r="D14" s="36">
        <v>0</v>
      </c>
      <c r="E14" s="36"/>
      <c r="F14" s="36">
        <v>234.39</v>
      </c>
      <c r="G14" s="79">
        <v>118</v>
      </c>
      <c r="H14" s="39">
        <v>4400</v>
      </c>
      <c r="I14" s="81"/>
      <c r="J14" s="78" t="s">
        <v>131</v>
      </c>
      <c r="K14" s="58" t="s">
        <v>154</v>
      </c>
      <c r="L14" s="58" t="s">
        <v>155</v>
      </c>
      <c r="M14" s="92" t="s">
        <v>153</v>
      </c>
    </row>
    <row r="15" spans="1:25" ht="15.75" x14ac:dyDescent="0.25">
      <c r="A15" s="34">
        <v>43083</v>
      </c>
      <c r="B15" s="45" t="s">
        <v>57</v>
      </c>
      <c r="C15" s="36">
        <v>3</v>
      </c>
      <c r="D15" s="36">
        <v>0</v>
      </c>
      <c r="E15" s="36"/>
      <c r="F15" s="36">
        <v>3</v>
      </c>
      <c r="G15" s="79">
        <v>118</v>
      </c>
      <c r="H15" s="39">
        <v>4400</v>
      </c>
      <c r="I15" s="81"/>
      <c r="J15" s="78" t="s">
        <v>131</v>
      </c>
      <c r="K15" s="58" t="s">
        <v>156</v>
      </c>
      <c r="L15" s="90" t="s">
        <v>74</v>
      </c>
      <c r="M15" s="92" t="s">
        <v>153</v>
      </c>
      <c r="O15" s="5" t="b">
        <f>OR(G15&lt;100,LEN(G15)=2)</f>
        <v>0</v>
      </c>
      <c r="P15" s="5" t="b">
        <f t="shared" si="1"/>
        <v>0</v>
      </c>
      <c r="Q15" s="5" t="b">
        <f t="shared" si="2"/>
        <v>1</v>
      </c>
      <c r="R15" s="5" t="e">
        <f>OR(#REF!&lt;100000,LEN(#REF!)=5)</f>
        <v>#REF!</v>
      </c>
    </row>
    <row r="16" spans="1:25" ht="15.75" x14ac:dyDescent="0.25">
      <c r="A16" s="34">
        <v>43092</v>
      </c>
      <c r="B16" s="45" t="s">
        <v>32</v>
      </c>
      <c r="C16" s="36">
        <v>209.96</v>
      </c>
      <c r="D16" s="36">
        <f t="shared" ref="D16" si="3">IF(B16="S",IF(ISBLANK(E16),ROUND(C16*0.2/1.2,2),E16),"")</f>
        <v>34.99</v>
      </c>
      <c r="E16" s="36"/>
      <c r="F16" s="36">
        <v>174.97</v>
      </c>
      <c r="G16" s="79">
        <v>118</v>
      </c>
      <c r="H16" s="39">
        <v>4400</v>
      </c>
      <c r="I16" s="81"/>
      <c r="J16" s="78" t="s">
        <v>131</v>
      </c>
      <c r="K16" s="58" t="s">
        <v>157</v>
      </c>
      <c r="L16" s="58" t="s">
        <v>155</v>
      </c>
      <c r="M16" s="91" t="s">
        <v>153</v>
      </c>
      <c r="O16" s="5" t="b">
        <f t="shared" si="0"/>
        <v>0</v>
      </c>
      <c r="P16" s="5" t="b">
        <f t="shared" si="1"/>
        <v>0</v>
      </c>
      <c r="Q16" s="5" t="b">
        <f t="shared" si="2"/>
        <v>1</v>
      </c>
      <c r="R16" s="5" t="e">
        <f>OR(#REF!&lt;100000,LEN(#REF!)=5)</f>
        <v>#REF!</v>
      </c>
    </row>
    <row r="17" spans="1:18" ht="15.75" x14ac:dyDescent="0.25">
      <c r="A17" s="34">
        <v>43098</v>
      </c>
      <c r="B17" s="45" t="s">
        <v>32</v>
      </c>
      <c r="C17" s="36">
        <v>284.41000000000003</v>
      </c>
      <c r="D17" s="36">
        <v>47.4</v>
      </c>
      <c r="E17" s="36"/>
      <c r="F17" s="36">
        <v>237.01</v>
      </c>
      <c r="G17" s="79">
        <v>118</v>
      </c>
      <c r="H17" s="39">
        <v>4400</v>
      </c>
      <c r="I17" s="81"/>
      <c r="J17" s="78" t="s">
        <v>131</v>
      </c>
      <c r="K17" s="58" t="s">
        <v>157</v>
      </c>
      <c r="L17" s="58" t="s">
        <v>155</v>
      </c>
      <c r="M17" s="92" t="s">
        <v>153</v>
      </c>
      <c r="O17" s="5" t="b">
        <f t="shared" si="0"/>
        <v>0</v>
      </c>
      <c r="P17" s="5" t="b">
        <f t="shared" si="1"/>
        <v>0</v>
      </c>
      <c r="Q17" s="5" t="b">
        <f t="shared" si="2"/>
        <v>1</v>
      </c>
      <c r="R17" s="5" t="e">
        <f>OR(#REF!&lt;100000,LEN(#REF!)=5)</f>
        <v>#REF!</v>
      </c>
    </row>
    <row r="18" spans="1:18" ht="15.75" x14ac:dyDescent="0.25">
      <c r="A18" s="34"/>
      <c r="B18" s="45"/>
      <c r="C18" s="36"/>
      <c r="D18" s="36"/>
      <c r="E18" s="36"/>
      <c r="F18" s="36"/>
      <c r="G18" s="79"/>
      <c r="H18" s="39"/>
      <c r="I18" s="81"/>
      <c r="J18" s="78"/>
      <c r="K18" s="58"/>
      <c r="L18" s="58"/>
      <c r="M18" s="91"/>
      <c r="O18" s="5" t="b">
        <f t="shared" si="0"/>
        <v>1</v>
      </c>
      <c r="P18" s="5" t="b">
        <f t="shared" si="1"/>
        <v>1</v>
      </c>
      <c r="Q18" s="5" t="b">
        <f t="shared" si="2"/>
        <v>1</v>
      </c>
      <c r="R18" s="5" t="e">
        <f>OR(#REF!&lt;100000,LEN(#REF!)=5)</f>
        <v>#REF!</v>
      </c>
    </row>
    <row r="19" spans="1:18" ht="15.75" x14ac:dyDescent="0.25">
      <c r="A19" s="34"/>
      <c r="B19" s="45"/>
      <c r="C19" s="36"/>
      <c r="D19" s="36"/>
      <c r="E19" s="36"/>
      <c r="F19" s="36"/>
      <c r="G19" s="79"/>
      <c r="H19" s="39"/>
      <c r="I19" s="81"/>
      <c r="J19" s="78"/>
      <c r="K19" s="58"/>
      <c r="L19" s="58"/>
      <c r="M19" s="58"/>
      <c r="O19" s="5" t="b">
        <f t="shared" si="0"/>
        <v>1</v>
      </c>
      <c r="P19" s="5" t="b">
        <f t="shared" si="1"/>
        <v>1</v>
      </c>
      <c r="Q19" s="5" t="b">
        <f t="shared" si="2"/>
        <v>1</v>
      </c>
      <c r="R19" s="5" t="e">
        <f>OR(#REF!&lt;100000,LEN(#REF!)=5)</f>
        <v>#REF!</v>
      </c>
    </row>
    <row r="20" spans="1:18" ht="15.75" x14ac:dyDescent="0.25">
      <c r="A20" s="34"/>
      <c r="B20" s="45"/>
      <c r="C20" s="36"/>
      <c r="D20" s="36"/>
      <c r="E20" s="36"/>
      <c r="F20" s="74"/>
      <c r="G20" s="79"/>
      <c r="H20" s="39"/>
      <c r="I20" s="81"/>
      <c r="J20" s="78"/>
      <c r="K20" s="58"/>
      <c r="L20" s="58"/>
      <c r="M20" s="58"/>
      <c r="O20" s="5" t="b">
        <f t="shared" si="0"/>
        <v>1</v>
      </c>
      <c r="P20" s="5" t="b">
        <f t="shared" si="1"/>
        <v>1</v>
      </c>
      <c r="Q20" s="5" t="b">
        <f t="shared" si="2"/>
        <v>1</v>
      </c>
      <c r="R20" s="5" t="e">
        <f>OR(#REF!&lt;100000,LEN(#REF!)=5)</f>
        <v>#REF!</v>
      </c>
    </row>
    <row r="21" spans="1:18" ht="15.75" x14ac:dyDescent="0.25">
      <c r="A21" s="34"/>
      <c r="B21" s="45"/>
      <c r="C21" s="36"/>
      <c r="D21" s="36"/>
      <c r="E21" s="36"/>
      <c r="F21" s="74"/>
      <c r="G21" s="79"/>
      <c r="H21" s="39"/>
      <c r="I21" s="81"/>
      <c r="J21" s="78"/>
      <c r="K21" s="90"/>
      <c r="L21" s="58"/>
      <c r="M21" s="91"/>
      <c r="O21" s="5" t="b">
        <f t="shared" si="0"/>
        <v>1</v>
      </c>
      <c r="P21" s="5" t="b">
        <f t="shared" si="1"/>
        <v>1</v>
      </c>
    </row>
    <row r="22" spans="1:18" ht="15.75" x14ac:dyDescent="0.25">
      <c r="A22" s="34"/>
      <c r="B22" s="45"/>
      <c r="C22" s="36"/>
      <c r="D22" s="36"/>
      <c r="E22" s="36"/>
      <c r="F22" s="74"/>
      <c r="G22" s="79"/>
      <c r="H22" s="39"/>
      <c r="I22" s="81"/>
      <c r="J22" s="78"/>
      <c r="K22" s="90"/>
      <c r="L22" s="58"/>
      <c r="M22" s="91"/>
      <c r="O22" s="5" t="b">
        <f t="shared" si="0"/>
        <v>1</v>
      </c>
      <c r="P22" s="5" t="b">
        <f t="shared" si="1"/>
        <v>1</v>
      </c>
      <c r="Q22" s="5" t="b">
        <f t="shared" si="2"/>
        <v>1</v>
      </c>
      <c r="R22" s="5" t="e">
        <f>OR(#REF!&lt;100000,LEN(#REF!)=5)</f>
        <v>#REF!</v>
      </c>
    </row>
    <row r="23" spans="1:18" ht="15.75" x14ac:dyDescent="0.25">
      <c r="A23" s="34"/>
      <c r="B23" s="45"/>
      <c r="C23" s="36"/>
      <c r="D23" s="36"/>
      <c r="E23" s="83"/>
      <c r="F23" s="74"/>
      <c r="G23" s="79"/>
      <c r="H23" s="39"/>
      <c r="I23" s="81"/>
      <c r="J23" s="78"/>
      <c r="K23" s="58"/>
      <c r="L23" s="58"/>
      <c r="M23" s="58"/>
      <c r="O23" s="5" t="b">
        <f t="shared" si="0"/>
        <v>1</v>
      </c>
      <c r="P23" s="5" t="b">
        <f t="shared" si="1"/>
        <v>1</v>
      </c>
      <c r="Q23" s="5" t="b">
        <f t="shared" si="2"/>
        <v>1</v>
      </c>
      <c r="R23" s="5" t="e">
        <f>OR(#REF!&lt;100000,LEN(#REF!)=5)</f>
        <v>#REF!</v>
      </c>
    </row>
    <row r="24" spans="1:18" ht="15.75" x14ac:dyDescent="0.25">
      <c r="A24" s="34"/>
      <c r="B24" s="45"/>
      <c r="C24" s="36"/>
      <c r="D24" s="36"/>
      <c r="E24" s="82"/>
      <c r="F24" s="74"/>
      <c r="G24" s="79"/>
      <c r="H24" s="39"/>
      <c r="I24" s="81"/>
      <c r="J24" s="78"/>
      <c r="K24" s="58"/>
      <c r="L24" s="58"/>
      <c r="M24" s="58"/>
      <c r="O24" s="5" t="b">
        <f t="shared" si="0"/>
        <v>1</v>
      </c>
      <c r="P24" s="5" t="b">
        <f t="shared" si="1"/>
        <v>1</v>
      </c>
      <c r="Q24" s="5" t="b">
        <f t="shared" si="2"/>
        <v>1</v>
      </c>
      <c r="R24" s="5" t="e">
        <f>OR(#REF!&lt;100000,LEN(#REF!)=5)</f>
        <v>#REF!</v>
      </c>
    </row>
    <row r="25" spans="1:18" ht="15.75" x14ac:dyDescent="0.25">
      <c r="A25" s="34"/>
      <c r="B25" s="45"/>
      <c r="C25" s="36"/>
      <c r="D25" s="36"/>
      <c r="E25" s="82"/>
      <c r="F25" s="74"/>
      <c r="G25" s="79"/>
      <c r="H25" s="39"/>
      <c r="I25" s="81"/>
      <c r="J25" s="78"/>
      <c r="K25" s="58"/>
      <c r="L25" s="58"/>
      <c r="M25" s="58"/>
    </row>
    <row r="26" spans="1:18" ht="15.75" x14ac:dyDescent="0.25">
      <c r="A26" s="34"/>
      <c r="B26" s="45"/>
      <c r="C26" s="36"/>
      <c r="D26" s="37"/>
      <c r="E26" s="36"/>
      <c r="F26" s="74"/>
      <c r="G26" s="79"/>
      <c r="H26" s="39"/>
      <c r="I26" s="81"/>
      <c r="J26" s="78"/>
      <c r="K26" s="58"/>
      <c r="L26" s="58"/>
      <c r="M26" s="58"/>
      <c r="O26" s="5" t="b">
        <f t="shared" si="0"/>
        <v>1</v>
      </c>
      <c r="P26" s="5" t="b">
        <f t="shared" si="1"/>
        <v>1</v>
      </c>
      <c r="Q26" s="5" t="b">
        <f t="shared" si="2"/>
        <v>1</v>
      </c>
      <c r="R26" s="5" t="e">
        <f>OR(#REF!&lt;100000,LEN(#REF!)=5)</f>
        <v>#REF!</v>
      </c>
    </row>
    <row r="27" spans="1:18" ht="15.75" x14ac:dyDescent="0.25">
      <c r="A27" s="34"/>
      <c r="B27" s="45"/>
      <c r="C27" s="36"/>
      <c r="D27" s="37"/>
      <c r="E27" s="36"/>
      <c r="F27" s="74"/>
      <c r="G27" s="79"/>
      <c r="H27" s="39"/>
      <c r="I27" s="81"/>
      <c r="J27" s="78"/>
      <c r="K27" s="58"/>
      <c r="L27" s="58"/>
      <c r="M27" s="58"/>
      <c r="O27" s="5" t="b">
        <f t="shared" si="0"/>
        <v>1</v>
      </c>
      <c r="P27" s="5" t="b">
        <f t="shared" si="1"/>
        <v>1</v>
      </c>
      <c r="Q27" s="5" t="b">
        <f t="shared" si="2"/>
        <v>1</v>
      </c>
      <c r="R27" s="5" t="e">
        <f>OR(#REF!&lt;100000,LEN(#REF!)=5)</f>
        <v>#REF!</v>
      </c>
    </row>
    <row r="28" spans="1:18" ht="15.75" x14ac:dyDescent="0.25">
      <c r="A28" s="34"/>
      <c r="B28" s="45"/>
      <c r="C28" s="36"/>
      <c r="D28" s="37"/>
      <c r="E28" s="36"/>
      <c r="F28" s="74"/>
      <c r="G28" s="79"/>
      <c r="H28" s="39"/>
      <c r="I28" s="81"/>
      <c r="J28" s="78"/>
      <c r="K28" s="58"/>
      <c r="L28" s="58"/>
      <c r="M28" s="58"/>
      <c r="O28" s="5" t="b">
        <f t="shared" si="0"/>
        <v>1</v>
      </c>
      <c r="P28" s="5" t="b">
        <f t="shared" si="1"/>
        <v>1</v>
      </c>
      <c r="Q28" s="5" t="b">
        <f t="shared" si="2"/>
        <v>1</v>
      </c>
      <c r="R28" s="5" t="e">
        <f>OR(#REF!&lt;100000,LEN(#REF!)=5)</f>
        <v>#REF!</v>
      </c>
    </row>
    <row r="29" spans="1:18" ht="15.75" x14ac:dyDescent="0.25">
      <c r="A29" s="34"/>
      <c r="B29" s="45"/>
      <c r="C29" s="36"/>
      <c r="D29" s="37"/>
      <c r="E29" s="36"/>
      <c r="F29" s="74"/>
      <c r="G29" s="79"/>
      <c r="H29" s="39"/>
      <c r="I29" s="81"/>
      <c r="J29" s="78"/>
      <c r="K29" s="58"/>
      <c r="L29" s="58"/>
      <c r="M29" s="58"/>
      <c r="O29" s="5" t="b">
        <f t="shared" si="0"/>
        <v>1</v>
      </c>
      <c r="P29" s="5" t="b">
        <f t="shared" si="1"/>
        <v>1</v>
      </c>
      <c r="Q29" s="5" t="b">
        <f t="shared" si="2"/>
        <v>1</v>
      </c>
      <c r="R29" s="5" t="e">
        <f>OR(#REF!&lt;100000,LEN(#REF!)=5)</f>
        <v>#REF!</v>
      </c>
    </row>
    <row r="30" spans="1:18" ht="15.75" x14ac:dyDescent="0.25">
      <c r="A30" s="34"/>
      <c r="B30" s="45"/>
      <c r="C30" s="36"/>
      <c r="D30" s="37"/>
      <c r="E30" s="36"/>
      <c r="F30" s="74"/>
      <c r="G30" s="79"/>
      <c r="H30" s="39"/>
      <c r="I30" s="81"/>
      <c r="J30" s="78"/>
      <c r="K30" s="58"/>
      <c r="L30" s="58"/>
      <c r="M30" s="58"/>
      <c r="O30" s="5" t="b">
        <f t="shared" si="0"/>
        <v>1</v>
      </c>
      <c r="P30" s="5" t="b">
        <f t="shared" si="1"/>
        <v>1</v>
      </c>
      <c r="Q30" s="5" t="b">
        <f t="shared" si="2"/>
        <v>1</v>
      </c>
      <c r="R30" s="5" t="e">
        <f>OR(#REF!&lt;100000,LEN(#REF!)=5)</f>
        <v>#REF!</v>
      </c>
    </row>
    <row r="31" spans="1:18" ht="15.75" x14ac:dyDescent="0.25">
      <c r="A31" s="34"/>
      <c r="B31" s="45"/>
      <c r="C31" s="36"/>
      <c r="D31" s="37"/>
      <c r="E31" s="36"/>
      <c r="F31" s="74"/>
      <c r="G31" s="79"/>
      <c r="H31" s="39"/>
      <c r="I31" s="81"/>
      <c r="J31" s="78"/>
      <c r="K31" s="58"/>
      <c r="L31" s="58"/>
      <c r="M31" s="58"/>
      <c r="O31" s="5" t="b">
        <f t="shared" si="0"/>
        <v>1</v>
      </c>
      <c r="P31" s="5" t="b">
        <f t="shared" si="1"/>
        <v>1</v>
      </c>
      <c r="Q31" s="5" t="b">
        <f t="shared" si="2"/>
        <v>1</v>
      </c>
      <c r="R31" s="5" t="e">
        <f>OR(#REF!&lt;100000,LEN(#REF!)=5)</f>
        <v>#REF!</v>
      </c>
    </row>
    <row r="32" spans="1:18" ht="15.75" x14ac:dyDescent="0.25">
      <c r="A32" s="34"/>
      <c r="B32" s="45"/>
      <c r="C32" s="36"/>
      <c r="D32" s="84"/>
      <c r="E32" s="36"/>
      <c r="F32" s="74"/>
      <c r="G32" s="79"/>
      <c r="H32" s="39"/>
      <c r="I32" s="81"/>
      <c r="J32" s="78"/>
      <c r="K32" s="58"/>
      <c r="L32" s="58"/>
      <c r="M32" s="58"/>
      <c r="O32" s="5" t="b">
        <f t="shared" si="0"/>
        <v>1</v>
      </c>
      <c r="P32" s="5" t="b">
        <f t="shared" si="1"/>
        <v>1</v>
      </c>
    </row>
    <row r="33" spans="1:18" ht="15.75" x14ac:dyDescent="0.25">
      <c r="A33" s="34"/>
      <c r="B33" s="45"/>
      <c r="C33" s="36"/>
      <c r="D33" s="84"/>
      <c r="E33" s="36"/>
      <c r="F33" s="74"/>
      <c r="G33" s="79"/>
      <c r="H33" s="39"/>
      <c r="I33" s="81"/>
      <c r="J33" s="78"/>
      <c r="K33" s="58"/>
      <c r="L33" s="58"/>
      <c r="M33" s="58"/>
      <c r="O33" s="5" t="b">
        <f t="shared" si="0"/>
        <v>1</v>
      </c>
      <c r="P33" s="5" t="b">
        <f t="shared" si="1"/>
        <v>1</v>
      </c>
    </row>
    <row r="34" spans="1:18" ht="15.75" x14ac:dyDescent="0.25">
      <c r="A34" s="34"/>
      <c r="B34" s="45"/>
      <c r="C34" s="36"/>
      <c r="D34" s="84"/>
      <c r="E34" s="36"/>
      <c r="F34" s="74"/>
      <c r="G34" s="79"/>
      <c r="H34" s="39"/>
      <c r="I34" s="81"/>
      <c r="J34" s="78"/>
      <c r="K34" s="58"/>
      <c r="L34" s="58"/>
      <c r="M34" s="58"/>
      <c r="O34" s="5" t="b">
        <f t="shared" si="0"/>
        <v>1</v>
      </c>
      <c r="P34" s="5" t="b">
        <f t="shared" si="1"/>
        <v>1</v>
      </c>
    </row>
    <row r="35" spans="1:18" ht="15.75" x14ac:dyDescent="0.25">
      <c r="A35" s="34"/>
      <c r="B35" s="45"/>
      <c r="C35" s="36"/>
      <c r="D35" s="84"/>
      <c r="E35" s="36"/>
      <c r="F35" s="74"/>
      <c r="G35" s="79"/>
      <c r="H35" s="39"/>
      <c r="I35" s="81"/>
      <c r="J35" s="78"/>
      <c r="K35" s="58"/>
      <c r="L35" s="58"/>
      <c r="M35" s="58"/>
    </row>
    <row r="36" spans="1:18" ht="16.5" thickBot="1" x14ac:dyDescent="0.3">
      <c r="A36" s="44"/>
      <c r="B36" s="45"/>
      <c r="C36" s="36"/>
      <c r="D36" s="61" t="str">
        <f t="shared" ref="D36" si="4">IF(B36="S",IF(ISBLANK(E36),ROUND(C36*0.2/1.2,2),E36),"")</f>
        <v/>
      </c>
      <c r="E36" s="36"/>
      <c r="F36" s="74" t="s">
        <v>50</v>
      </c>
      <c r="G36" s="79" t="s">
        <v>50</v>
      </c>
      <c r="H36" s="39" t="s">
        <v>50</v>
      </c>
      <c r="I36" s="81" t="s">
        <v>50</v>
      </c>
      <c r="J36" s="78"/>
      <c r="K36" s="58"/>
      <c r="L36" s="58"/>
      <c r="M36" s="58"/>
      <c r="O36" s="5" t="b">
        <f t="shared" si="0"/>
        <v>0</v>
      </c>
      <c r="P36" s="5" t="b">
        <f t="shared" si="1"/>
        <v>0</v>
      </c>
      <c r="Q36" s="5" t="b">
        <f t="shared" si="2"/>
        <v>0</v>
      </c>
      <c r="R36" s="5" t="e">
        <f>OR(#REF!&lt;100000,LEN(#REF!)=5)</f>
        <v>#REF!</v>
      </c>
    </row>
    <row r="37" spans="1:18" ht="13.5" thickBot="1" x14ac:dyDescent="0.25">
      <c r="A37" s="105" t="s">
        <v>51</v>
      </c>
      <c r="B37" s="106"/>
      <c r="C37" s="46">
        <f>SUM(C12:C36)</f>
        <v>855.92000000000007</v>
      </c>
      <c r="D37" s="46">
        <f>SUM(D12:D36)</f>
        <v>101.42</v>
      </c>
      <c r="E37" s="46"/>
      <c r="F37" s="85">
        <f>SUM(F12:F36)</f>
        <v>754.5</v>
      </c>
      <c r="G37" s="86"/>
      <c r="H37" s="47"/>
      <c r="I37" s="87"/>
      <c r="J37" s="88"/>
      <c r="K37" s="49"/>
      <c r="L37" s="50"/>
      <c r="M37" s="51"/>
    </row>
    <row r="39" spans="1:18" x14ac:dyDescent="0.2">
      <c r="B39" s="96" t="s">
        <v>52</v>
      </c>
      <c r="C39" s="97"/>
    </row>
    <row r="40" spans="1:18" x14ac:dyDescent="0.2">
      <c r="B40" s="52" t="s">
        <v>53</v>
      </c>
      <c r="C40" s="53" t="s">
        <v>54</v>
      </c>
    </row>
    <row r="41" spans="1:18" x14ac:dyDescent="0.2">
      <c r="B41" s="52" t="s">
        <v>31</v>
      </c>
      <c r="C41" s="53" t="s">
        <v>55</v>
      </c>
    </row>
    <row r="42" spans="1:18" x14ac:dyDescent="0.2">
      <c r="B42" s="52" t="s">
        <v>32</v>
      </c>
      <c r="C42" s="53" t="s">
        <v>56</v>
      </c>
    </row>
    <row r="43" spans="1:18" x14ac:dyDescent="0.2">
      <c r="B43" s="31" t="s">
        <v>57</v>
      </c>
      <c r="C43" s="54" t="s">
        <v>58</v>
      </c>
    </row>
  </sheetData>
  <mergeCells count="6">
    <mergeCell ref="B39:C39"/>
    <mergeCell ref="B1:E1"/>
    <mergeCell ref="B3:E3"/>
    <mergeCell ref="G8:I8"/>
    <mergeCell ref="G9:I9"/>
    <mergeCell ref="A37:B37"/>
  </mergeCells>
  <conditionalFormatting sqref="E5 C5 B1:E1 B3:E3 C12:C36 F12:F19">
    <cfRule type="expression" dxfId="69" priority="12" stopIfTrue="1">
      <formula>ISBLANK(B1)</formula>
    </cfRule>
  </conditionalFormatting>
  <conditionalFormatting sqref="K12:L12 K26:M36 K23:M24 K21:L22 K20:M20 L19:M19">
    <cfRule type="expression" dxfId="68" priority="13" stopIfTrue="1">
      <formula>AND(NOT(ISBLANK($C12)),ISBLANK(K12))</formula>
    </cfRule>
  </conditionalFormatting>
  <conditionalFormatting sqref="B12 B17:B36">
    <cfRule type="expression" dxfId="67" priority="14" stopIfTrue="1">
      <formula>AND(NOT(ISBLANK(C12)),ISBLANK(B12))</formula>
    </cfRule>
  </conditionalFormatting>
  <conditionalFormatting sqref="A12 A18:A36">
    <cfRule type="expression" dxfId="66" priority="15" stopIfTrue="1">
      <formula>AND(NOT(ISBLANK(C12)),ISBLANK(A12))</formula>
    </cfRule>
  </conditionalFormatting>
  <conditionalFormatting sqref="E26:E36 E12:E22 D12:D25">
    <cfRule type="expression" dxfId="65" priority="16" stopIfTrue="1">
      <formula>AND(NOT(ISBLANK(B12)),ISBLANK(D12),A12="S")</formula>
    </cfRule>
  </conditionalFormatting>
  <conditionalFormatting sqref="E23">
    <cfRule type="expression" dxfId="64" priority="17" stopIfTrue="1">
      <formula>AND(NOT(ISBLANK(C24)),ISBLANK(E23),B24="S")</formula>
    </cfRule>
  </conditionalFormatting>
  <conditionalFormatting sqref="J26:J36 J12:J24">
    <cfRule type="expression" priority="18" stopIfTrue="1">
      <formula>AND(SUM($O12:$S12)&gt;0,NOT(ISBLANK(J12)))</formula>
    </cfRule>
    <cfRule type="expression" dxfId="63" priority="19" stopIfTrue="1">
      <formula>SUM($O12:$S12)&gt;0</formula>
    </cfRule>
  </conditionalFormatting>
  <conditionalFormatting sqref="B13:B15">
    <cfRule type="expression" dxfId="62" priority="10" stopIfTrue="1">
      <formula>AND(NOT(ISBLANK(C13)),ISBLANK(B13))</formula>
    </cfRule>
  </conditionalFormatting>
  <conditionalFormatting sqref="A13:A15">
    <cfRule type="expression" dxfId="61" priority="11" stopIfTrue="1">
      <formula>AND(NOT(ISBLANK(C13)),ISBLANK(A13))</formula>
    </cfRule>
  </conditionalFormatting>
  <conditionalFormatting sqref="M12">
    <cfRule type="expression" dxfId="60" priority="9" stopIfTrue="1">
      <formula>AND(NOT(ISBLANK($C12)),ISBLANK(M12))</formula>
    </cfRule>
  </conditionalFormatting>
  <conditionalFormatting sqref="K25:M25">
    <cfRule type="expression" dxfId="59" priority="6" stopIfTrue="1">
      <formula>AND(NOT(ISBLANK($C25)),ISBLANK(K25))</formula>
    </cfRule>
  </conditionalFormatting>
  <conditionalFormatting sqref="J25">
    <cfRule type="expression" priority="7" stopIfTrue="1">
      <formula>AND(SUM($O25:$S25)&gt;0,NOT(ISBLANK(J25)))</formula>
    </cfRule>
    <cfRule type="expression" dxfId="58" priority="8" stopIfTrue="1">
      <formula>SUM($O25:$S25)&gt;0</formula>
    </cfRule>
  </conditionalFormatting>
  <conditionalFormatting sqref="A17">
    <cfRule type="expression" dxfId="57" priority="5" stopIfTrue="1">
      <formula>AND(NOT(ISBLANK(C17)),ISBLANK(A17))</formula>
    </cfRule>
  </conditionalFormatting>
  <conditionalFormatting sqref="B16">
    <cfRule type="expression" dxfId="56" priority="3" stopIfTrue="1">
      <formula>AND(NOT(ISBLANK(C16)),ISBLANK(B16))</formula>
    </cfRule>
  </conditionalFormatting>
  <conditionalFormatting sqref="A16">
    <cfRule type="expression" dxfId="55" priority="4" stopIfTrue="1">
      <formula>AND(NOT(ISBLANK(C16)),ISBLANK(A16))</formula>
    </cfRule>
  </conditionalFormatting>
  <conditionalFormatting sqref="L13:L18">
    <cfRule type="expression" dxfId="54" priority="2" stopIfTrue="1">
      <formula>AND(NOT(ISBLANK($C13)),ISBLANK(L13))</formula>
    </cfRule>
  </conditionalFormatting>
  <conditionalFormatting sqref="K13:K19">
    <cfRule type="expression" dxfId="53" priority="1" stopIfTrue="1">
      <formula>AND(NOT(ISBLANK($C13)),ISBLANK(K13))</formula>
    </cfRule>
  </conditionalFormatting>
  <dataValidations count="4">
    <dataValidation type="list" allowBlank="1" showInputMessage="1" showErrorMessage="1" sqref="B12:B36">
      <formula1>$B$40:$B$43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workbookViewId="0">
      <selection activeCell="L38" sqref="L38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1" t="s">
        <v>0</v>
      </c>
      <c r="B1" s="98" t="s">
        <v>63</v>
      </c>
      <c r="C1" s="99"/>
      <c r="D1" s="99"/>
      <c r="E1" s="100"/>
      <c r="F1" s="2"/>
      <c r="G1" s="2"/>
      <c r="H1" s="2"/>
      <c r="I1" s="2"/>
      <c r="J1" s="2"/>
      <c r="K1" s="2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2</v>
      </c>
      <c r="B3" s="98" t="s">
        <v>169</v>
      </c>
      <c r="C3" s="99"/>
      <c r="D3" s="99"/>
      <c r="E3" s="10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3</v>
      </c>
      <c r="B5" s="12" t="s">
        <v>4</v>
      </c>
      <c r="C5" s="13">
        <v>43080</v>
      </c>
      <c r="D5" s="12" t="s">
        <v>5</v>
      </c>
      <c r="E5" s="13">
        <v>43112</v>
      </c>
      <c r="F5" s="14"/>
      <c r="G5" s="15"/>
      <c r="H5" s="16"/>
      <c r="I5" s="16"/>
      <c r="J5" s="16"/>
      <c r="K5" s="16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93" t="s">
        <v>6</v>
      </c>
      <c r="B8" s="18" t="s">
        <v>7</v>
      </c>
      <c r="C8" s="18" t="s">
        <v>8</v>
      </c>
      <c r="D8" s="18" t="s">
        <v>7</v>
      </c>
      <c r="E8" s="18" t="s">
        <v>9</v>
      </c>
      <c r="F8" s="18" t="s">
        <v>10</v>
      </c>
      <c r="G8" s="96" t="s">
        <v>11</v>
      </c>
      <c r="H8" s="101"/>
      <c r="I8" s="101"/>
      <c r="J8" s="97"/>
      <c r="K8" s="93" t="s">
        <v>12</v>
      </c>
      <c r="L8" s="18" t="s">
        <v>13</v>
      </c>
      <c r="M8" s="20" t="s">
        <v>14</v>
      </c>
      <c r="N8" s="20" t="s">
        <v>15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x14ac:dyDescent="0.2">
      <c r="A9" s="22" t="s">
        <v>16</v>
      </c>
      <c r="B9" s="23" t="s">
        <v>17</v>
      </c>
      <c r="C9" s="23" t="s">
        <v>18</v>
      </c>
      <c r="D9" s="23" t="s">
        <v>18</v>
      </c>
      <c r="E9" s="23" t="s">
        <v>19</v>
      </c>
      <c r="F9" s="23" t="s">
        <v>18</v>
      </c>
      <c r="G9" s="102"/>
      <c r="H9" s="103"/>
      <c r="I9" s="103"/>
      <c r="J9" s="104"/>
      <c r="K9" s="22" t="s">
        <v>20</v>
      </c>
      <c r="L9" s="23" t="s">
        <v>21</v>
      </c>
      <c r="M9" s="24"/>
      <c r="N9" s="25" t="s">
        <v>22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x14ac:dyDescent="0.2">
      <c r="A10" s="26" t="s">
        <v>23</v>
      </c>
      <c r="B10" s="27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95" t="s">
        <v>26</v>
      </c>
      <c r="H10" s="95" t="s">
        <v>27</v>
      </c>
      <c r="I10" s="95" t="s">
        <v>28</v>
      </c>
      <c r="J10" s="95"/>
      <c r="K10" s="29" t="s">
        <v>29</v>
      </c>
      <c r="L10" s="30"/>
      <c r="M10" s="31"/>
      <c r="N10" s="32"/>
    </row>
    <row r="11" spans="1:26" x14ac:dyDescent="0.2">
      <c r="A11" s="33"/>
      <c r="B11" s="27"/>
      <c r="C11" s="27"/>
      <c r="D11" s="27"/>
      <c r="E11" s="27"/>
      <c r="F11" s="27"/>
      <c r="G11" s="95"/>
      <c r="H11" s="95"/>
      <c r="I11" s="95"/>
      <c r="J11" s="95"/>
      <c r="K11" s="95"/>
      <c r="L11" s="30"/>
      <c r="M11" s="31"/>
      <c r="N11" s="31"/>
    </row>
    <row r="12" spans="1:26" ht="15.75" x14ac:dyDescent="0.25">
      <c r="A12" s="34">
        <v>43080</v>
      </c>
      <c r="B12" s="45" t="s">
        <v>32</v>
      </c>
      <c r="C12" s="36">
        <v>214.98</v>
      </c>
      <c r="D12" s="37">
        <v>35.82</v>
      </c>
      <c r="E12" s="36"/>
      <c r="F12" s="38">
        <v>179.16</v>
      </c>
      <c r="G12" s="39">
        <v>260</v>
      </c>
      <c r="H12" s="39">
        <v>4014</v>
      </c>
      <c r="I12" s="39"/>
      <c r="J12" s="57" t="s">
        <v>32</v>
      </c>
      <c r="K12" s="57" t="s">
        <v>158</v>
      </c>
      <c r="L12" s="58" t="s">
        <v>159</v>
      </c>
      <c r="M12" s="58" t="s">
        <v>160</v>
      </c>
      <c r="N12" s="58" t="s">
        <v>50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34">
        <v>43108</v>
      </c>
      <c r="B13" s="35" t="s">
        <v>32</v>
      </c>
      <c r="C13" s="36">
        <v>-430.9</v>
      </c>
      <c r="D13" s="37">
        <v>-71.819999999999993</v>
      </c>
      <c r="E13" s="36"/>
      <c r="F13" s="38">
        <v>-359.08</v>
      </c>
      <c r="G13" s="39">
        <v>260</v>
      </c>
      <c r="H13" s="39">
        <v>4014</v>
      </c>
      <c r="I13" s="39"/>
      <c r="J13" s="57" t="s">
        <v>32</v>
      </c>
      <c r="K13" s="57" t="s">
        <v>158</v>
      </c>
      <c r="L13" s="58" t="s">
        <v>161</v>
      </c>
      <c r="M13" s="58" t="s">
        <v>162</v>
      </c>
      <c r="N13" s="58" t="s">
        <v>50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34">
        <v>43108</v>
      </c>
      <c r="B14" s="35" t="s">
        <v>32</v>
      </c>
      <c r="C14" s="36">
        <v>935.98</v>
      </c>
      <c r="D14" s="37">
        <v>156</v>
      </c>
      <c r="E14" s="36"/>
      <c r="F14" s="38">
        <v>779.98</v>
      </c>
      <c r="G14" s="39">
        <v>260</v>
      </c>
      <c r="H14" s="39">
        <v>4014</v>
      </c>
      <c r="I14" s="39"/>
      <c r="J14" s="57" t="s">
        <v>32</v>
      </c>
      <c r="K14" s="57" t="s">
        <v>158</v>
      </c>
      <c r="L14" s="58" t="s">
        <v>161</v>
      </c>
      <c r="M14" s="58" t="s">
        <v>162</v>
      </c>
      <c r="N14" s="58" t="s">
        <v>50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34">
        <v>43109</v>
      </c>
      <c r="B15" s="45" t="s">
        <v>32</v>
      </c>
      <c r="C15" s="36">
        <v>223.22</v>
      </c>
      <c r="D15" s="37">
        <v>37.200000000000003</v>
      </c>
      <c r="E15" s="36"/>
      <c r="F15" s="38">
        <v>186.02</v>
      </c>
      <c r="G15" s="39">
        <v>260</v>
      </c>
      <c r="H15" s="39">
        <v>4014</v>
      </c>
      <c r="I15" s="39"/>
      <c r="J15" s="57" t="s">
        <v>32</v>
      </c>
      <c r="K15" s="57" t="s">
        <v>158</v>
      </c>
      <c r="L15" s="58" t="s">
        <v>163</v>
      </c>
      <c r="M15" s="58" t="s">
        <v>164</v>
      </c>
      <c r="N15" s="58" t="s">
        <v>50</v>
      </c>
      <c r="P15" s="5" t="b">
        <f t="shared" si="0"/>
        <v>0</v>
      </c>
      <c r="Q15" s="5" t="b">
        <f t="shared" si="1"/>
        <v>0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34">
        <v>43110</v>
      </c>
      <c r="B16" s="45" t="s">
        <v>32</v>
      </c>
      <c r="C16" s="36">
        <v>15.24</v>
      </c>
      <c r="D16" s="37">
        <v>2.54</v>
      </c>
      <c r="E16" s="36"/>
      <c r="F16" s="38">
        <v>12.7</v>
      </c>
      <c r="G16" s="39">
        <v>260</v>
      </c>
      <c r="H16" s="39">
        <v>4014</v>
      </c>
      <c r="I16" s="39"/>
      <c r="J16" s="57" t="s">
        <v>32</v>
      </c>
      <c r="K16" s="57" t="s">
        <v>158</v>
      </c>
      <c r="L16" s="58" t="s">
        <v>165</v>
      </c>
      <c r="M16" s="58" t="s">
        <v>166</v>
      </c>
      <c r="N16" s="58" t="s">
        <v>50</v>
      </c>
      <c r="P16" s="5" t="b">
        <f t="shared" si="0"/>
        <v>0</v>
      </c>
      <c r="Q16" s="5" t="b">
        <f t="shared" si="1"/>
        <v>0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34">
        <v>43110</v>
      </c>
      <c r="B17" s="45" t="s">
        <v>32</v>
      </c>
      <c r="C17" s="36">
        <v>80.11</v>
      </c>
      <c r="D17" s="37">
        <v>13.35</v>
      </c>
      <c r="E17" s="36"/>
      <c r="F17" s="38">
        <v>66.760000000000005</v>
      </c>
      <c r="G17" s="39">
        <v>260</v>
      </c>
      <c r="H17" s="39">
        <v>4014</v>
      </c>
      <c r="I17" s="39"/>
      <c r="J17" s="57" t="s">
        <v>32</v>
      </c>
      <c r="K17" s="57" t="s">
        <v>158</v>
      </c>
      <c r="L17" s="58" t="s">
        <v>165</v>
      </c>
      <c r="M17" s="58" t="s">
        <v>166</v>
      </c>
      <c r="N17" s="58" t="s">
        <v>50</v>
      </c>
      <c r="P17" s="5" t="b">
        <f t="shared" si="0"/>
        <v>0</v>
      </c>
      <c r="Q17" s="5" t="b">
        <f t="shared" si="1"/>
        <v>0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34">
        <v>43110</v>
      </c>
      <c r="B18" s="45" t="s">
        <v>32</v>
      </c>
      <c r="C18" s="36">
        <v>491.83</v>
      </c>
      <c r="D18" s="37">
        <v>81.97</v>
      </c>
      <c r="E18" s="36"/>
      <c r="F18" s="38">
        <v>409.86</v>
      </c>
      <c r="G18" s="39">
        <v>260</v>
      </c>
      <c r="H18" s="39">
        <v>4014</v>
      </c>
      <c r="I18" s="39"/>
      <c r="J18" s="57" t="s">
        <v>32</v>
      </c>
      <c r="K18" s="57" t="s">
        <v>158</v>
      </c>
      <c r="L18" s="58" t="s">
        <v>167</v>
      </c>
      <c r="M18" s="60" t="s">
        <v>168</v>
      </c>
      <c r="N18" s="58" t="s">
        <v>50</v>
      </c>
      <c r="P18" s="5" t="b">
        <f t="shared" si="0"/>
        <v>0</v>
      </c>
      <c r="Q18" s="5" t="b">
        <f t="shared" si="1"/>
        <v>0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34"/>
      <c r="B19" s="45"/>
      <c r="C19" s="36"/>
      <c r="D19" s="37"/>
      <c r="E19" s="36"/>
      <c r="F19" s="38"/>
      <c r="G19" s="39"/>
      <c r="H19" s="39"/>
      <c r="I19" s="39"/>
      <c r="J19" s="57" t="s">
        <v>32</v>
      </c>
      <c r="K19" s="57"/>
      <c r="L19" s="58"/>
      <c r="M19" s="58"/>
      <c r="N19" s="58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34"/>
      <c r="B20" s="45"/>
      <c r="C20" s="36"/>
      <c r="D20" s="37"/>
      <c r="E20" s="36"/>
      <c r="F20" s="38"/>
      <c r="G20" s="39"/>
      <c r="H20" s="39"/>
      <c r="I20" s="39"/>
      <c r="J20" s="57" t="s">
        <v>32</v>
      </c>
      <c r="K20" s="57"/>
      <c r="L20" s="58"/>
      <c r="M20" s="58"/>
      <c r="N20" s="58"/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34"/>
      <c r="B21" s="45"/>
      <c r="C21" s="36"/>
      <c r="D21" s="37"/>
      <c r="E21" s="36"/>
      <c r="F21" s="38"/>
      <c r="G21" s="39"/>
      <c r="H21" s="39"/>
      <c r="I21" s="39"/>
      <c r="J21" s="57" t="s">
        <v>32</v>
      </c>
      <c r="K21" s="57"/>
      <c r="L21" s="58"/>
      <c r="M21" s="58"/>
      <c r="N21" s="58"/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34"/>
      <c r="B22" s="45"/>
      <c r="C22" s="36"/>
      <c r="D22" s="37"/>
      <c r="E22" s="83"/>
      <c r="F22" s="38"/>
      <c r="G22" s="39"/>
      <c r="H22" s="39"/>
      <c r="I22" s="39"/>
      <c r="J22" s="57" t="s">
        <v>32</v>
      </c>
      <c r="K22" s="57"/>
      <c r="L22" s="58"/>
      <c r="M22" s="58"/>
      <c r="N22" s="58"/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e">
        <f>OR(#REF!&lt;100000,LEN(#REF!)=5)</f>
        <v>#REF!</v>
      </c>
    </row>
    <row r="23" spans="1:19" ht="15.75" x14ac:dyDescent="0.25">
      <c r="A23" s="34"/>
      <c r="B23" s="45"/>
      <c r="C23" s="36"/>
      <c r="D23" s="37"/>
      <c r="E23" s="82"/>
      <c r="F23" s="38"/>
      <c r="G23" s="39"/>
      <c r="H23" s="39"/>
      <c r="I23" s="39"/>
      <c r="J23" s="57" t="s">
        <v>32</v>
      </c>
      <c r="K23" s="57"/>
      <c r="L23" s="58"/>
      <c r="M23" s="58"/>
      <c r="N23" s="58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e">
        <f>OR(#REF!&lt;100000,LEN(#REF!)=5)</f>
        <v>#REF!</v>
      </c>
    </row>
    <row r="24" spans="1:19" ht="15.75" x14ac:dyDescent="0.25">
      <c r="A24" s="34"/>
      <c r="B24" s="45"/>
      <c r="C24" s="36"/>
      <c r="D24" s="37"/>
      <c r="E24" s="36"/>
      <c r="F24" s="38"/>
      <c r="G24" s="39"/>
      <c r="H24" s="39"/>
      <c r="I24" s="39"/>
      <c r="J24" s="57" t="s">
        <v>32</v>
      </c>
      <c r="K24" s="57"/>
      <c r="L24" s="58"/>
      <c r="M24" s="58"/>
      <c r="N24" s="58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e">
        <f>OR(#REF!&lt;100000,LEN(#REF!)=5)</f>
        <v>#REF!</v>
      </c>
    </row>
    <row r="25" spans="1:19" ht="15.75" x14ac:dyDescent="0.25">
      <c r="A25" s="34"/>
      <c r="B25" s="45"/>
      <c r="C25" s="36"/>
      <c r="D25" s="37"/>
      <c r="E25" s="36"/>
      <c r="F25" s="38"/>
      <c r="G25" s="39"/>
      <c r="H25" s="39"/>
      <c r="I25" s="39"/>
      <c r="J25" s="57" t="s">
        <v>32</v>
      </c>
      <c r="K25" s="57"/>
      <c r="L25" s="58"/>
      <c r="M25" s="58"/>
      <c r="N25" s="58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e">
        <f>OR(#REF!&lt;100000,LEN(#REF!)=5)</f>
        <v>#REF!</v>
      </c>
    </row>
    <row r="26" spans="1:19" ht="15.75" x14ac:dyDescent="0.25">
      <c r="A26" s="34"/>
      <c r="B26" s="45"/>
      <c r="C26" s="36"/>
      <c r="D26" s="37"/>
      <c r="E26" s="36"/>
      <c r="F26" s="38"/>
      <c r="G26" s="39"/>
      <c r="H26" s="39"/>
      <c r="I26" s="39"/>
      <c r="J26" s="57" t="s">
        <v>32</v>
      </c>
      <c r="K26" s="57"/>
      <c r="L26" s="58"/>
      <c r="M26" s="58"/>
      <c r="N26" s="58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e">
        <f>OR(#REF!&lt;100000,LEN(#REF!)=5)</f>
        <v>#REF!</v>
      </c>
    </row>
    <row r="27" spans="1:19" ht="15.75" x14ac:dyDescent="0.25">
      <c r="A27" s="34"/>
      <c r="B27" s="45"/>
      <c r="C27" s="36"/>
      <c r="D27" s="37"/>
      <c r="E27" s="36"/>
      <c r="F27" s="38"/>
      <c r="G27" s="39"/>
      <c r="H27" s="39"/>
      <c r="I27" s="39"/>
      <c r="J27" s="57" t="s">
        <v>32</v>
      </c>
      <c r="K27" s="57"/>
      <c r="L27" s="58"/>
      <c r="M27" s="58"/>
      <c r="N27" s="58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e">
        <f>OR(#REF!&lt;100000,LEN(#REF!)=5)</f>
        <v>#REF!</v>
      </c>
    </row>
    <row r="28" spans="1:19" ht="15.75" x14ac:dyDescent="0.25">
      <c r="A28" s="34"/>
      <c r="B28" s="45"/>
      <c r="C28" s="36"/>
      <c r="D28" s="37"/>
      <c r="E28" s="36"/>
      <c r="F28" s="38"/>
      <c r="G28" s="39"/>
      <c r="H28" s="39"/>
      <c r="I28" s="39"/>
      <c r="J28" s="57" t="s">
        <v>32</v>
      </c>
      <c r="K28" s="57"/>
      <c r="L28" s="58"/>
      <c r="M28" s="58"/>
      <c r="N28" s="58"/>
      <c r="P28" s="5" t="b">
        <f t="shared" si="0"/>
        <v>1</v>
      </c>
      <c r="Q28" s="5" t="b">
        <f t="shared" si="1"/>
        <v>1</v>
      </c>
      <c r="R28" s="5" t="b">
        <f t="shared" si="2"/>
        <v>1</v>
      </c>
      <c r="S28" s="5" t="e">
        <f>OR(#REF!&lt;100000,LEN(#REF!)=5)</f>
        <v>#REF!</v>
      </c>
    </row>
    <row r="29" spans="1:19" ht="15.75" x14ac:dyDescent="0.25">
      <c r="A29" s="34"/>
      <c r="B29" s="45"/>
      <c r="C29" s="36"/>
      <c r="D29" s="37"/>
      <c r="E29" s="36"/>
      <c r="F29" s="38"/>
      <c r="G29" s="39"/>
      <c r="H29" s="39"/>
      <c r="I29" s="39"/>
      <c r="J29" s="57" t="s">
        <v>32</v>
      </c>
      <c r="K29" s="57"/>
      <c r="L29" s="58"/>
      <c r="M29" s="58"/>
      <c r="N29" s="58"/>
      <c r="P29" s="5" t="b">
        <f t="shared" si="0"/>
        <v>1</v>
      </c>
      <c r="Q29" s="5" t="b">
        <f t="shared" si="1"/>
        <v>1</v>
      </c>
      <c r="R29" s="5" t="b">
        <f t="shared" si="2"/>
        <v>1</v>
      </c>
      <c r="S29" s="5" t="e">
        <f>OR(#REF!&lt;100000,LEN(#REF!)=5)</f>
        <v>#REF!</v>
      </c>
    </row>
    <row r="30" spans="1:19" ht="15.75" x14ac:dyDescent="0.25">
      <c r="A30" s="34"/>
      <c r="B30" s="45"/>
      <c r="C30" s="36"/>
      <c r="D30" s="37"/>
      <c r="E30" s="36"/>
      <c r="F30" s="38"/>
      <c r="G30" s="39"/>
      <c r="H30" s="39"/>
      <c r="I30" s="39"/>
      <c r="J30" s="57" t="s">
        <v>32</v>
      </c>
      <c r="K30" s="57"/>
      <c r="L30" s="58"/>
      <c r="M30" s="58"/>
      <c r="N30" s="58"/>
      <c r="P30" s="5" t="b">
        <f t="shared" si="0"/>
        <v>1</v>
      </c>
      <c r="Q30" s="5" t="b">
        <f t="shared" si="1"/>
        <v>1</v>
      </c>
      <c r="R30" s="5" t="b">
        <f t="shared" si="2"/>
        <v>1</v>
      </c>
      <c r="S30" s="5" t="e">
        <f>OR(#REF!&lt;100000,LEN(#REF!)=5)</f>
        <v>#REF!</v>
      </c>
    </row>
    <row r="31" spans="1:19" ht="16.5" thickBot="1" x14ac:dyDescent="0.3">
      <c r="A31" s="44"/>
      <c r="B31" s="45"/>
      <c r="C31" s="36"/>
      <c r="D31" s="61" t="str">
        <f t="shared" ref="D31" si="3">IF(B31="S",IF(ISBLANK(E31),ROUND(C31*0.2/1.2,2),E31),"")</f>
        <v/>
      </c>
      <c r="E31" s="36"/>
      <c r="F31" s="38" t="s">
        <v>50</v>
      </c>
      <c r="G31" s="39" t="s">
        <v>50</v>
      </c>
      <c r="H31" s="39" t="s">
        <v>50</v>
      </c>
      <c r="I31" s="39" t="s">
        <v>50</v>
      </c>
      <c r="J31" s="57" t="s">
        <v>32</v>
      </c>
      <c r="K31" s="57"/>
      <c r="L31" s="58"/>
      <c r="M31" s="58"/>
      <c r="N31" s="58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05" t="s">
        <v>51</v>
      </c>
      <c r="B32" s="106"/>
      <c r="C32" s="46">
        <f>SUM(C12:C31)</f>
        <v>1530.46</v>
      </c>
      <c r="D32" s="46">
        <f>SUM(D12:D31)</f>
        <v>255.05999999999997</v>
      </c>
      <c r="E32" s="46"/>
      <c r="F32" s="46">
        <f>SUM(F12:F31)</f>
        <v>1275.4000000000001</v>
      </c>
      <c r="G32" s="47"/>
      <c r="H32" s="47"/>
      <c r="I32" s="47"/>
      <c r="J32" s="48"/>
      <c r="K32" s="48"/>
      <c r="L32" s="49"/>
      <c r="M32" s="50"/>
      <c r="N32" s="51"/>
    </row>
    <row r="34" spans="2:3" x14ac:dyDescent="0.2">
      <c r="B34" s="96" t="s">
        <v>52</v>
      </c>
      <c r="C34" s="97"/>
    </row>
    <row r="35" spans="2:3" x14ac:dyDescent="0.2">
      <c r="B35" s="52" t="s">
        <v>53</v>
      </c>
      <c r="C35" s="53" t="s">
        <v>54</v>
      </c>
    </row>
    <row r="36" spans="2:3" x14ac:dyDescent="0.2">
      <c r="B36" s="52" t="s">
        <v>31</v>
      </c>
      <c r="C36" s="53" t="s">
        <v>55</v>
      </c>
    </row>
    <row r="37" spans="2:3" x14ac:dyDescent="0.2">
      <c r="B37" s="52" t="s">
        <v>32</v>
      </c>
      <c r="C37" s="53" t="s">
        <v>56</v>
      </c>
    </row>
    <row r="38" spans="2:3" x14ac:dyDescent="0.2">
      <c r="B38" s="31" t="s">
        <v>57</v>
      </c>
      <c r="C38" s="54" t="s">
        <v>58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3" stopIfTrue="1">
      <formula>AND(SUM($P12:$T12)&gt;0,NOT(ISBLANK(J12)))</formula>
    </cfRule>
    <cfRule type="expression" dxfId="52" priority="4" stopIfTrue="1">
      <formula>SUM($P12:$T12)&gt;0</formula>
    </cfRule>
  </conditionalFormatting>
  <conditionalFormatting sqref="E5 C12:C31 C5 B1:E1 B3:E3">
    <cfRule type="expression" dxfId="51" priority="5" stopIfTrue="1">
      <formula>ISBLANK(B1)</formula>
    </cfRule>
  </conditionalFormatting>
  <conditionalFormatting sqref="L12:N12 L14:N17 L19:N31">
    <cfRule type="expression" dxfId="50" priority="6" stopIfTrue="1">
      <formula>AND(NOT(ISBLANK($C12)),ISBLANK(L12))</formula>
    </cfRule>
  </conditionalFormatting>
  <conditionalFormatting sqref="B12:B31">
    <cfRule type="expression" dxfId="49" priority="7" stopIfTrue="1">
      <formula>AND(NOT(ISBLANK(C12)),ISBLANK(B12))</formula>
    </cfRule>
  </conditionalFormatting>
  <conditionalFormatting sqref="A12:A31">
    <cfRule type="expression" dxfId="48" priority="8" stopIfTrue="1">
      <formula>AND(NOT(ISBLANK(C12)),ISBLANK(A12))</formula>
    </cfRule>
  </conditionalFormatting>
  <conditionalFormatting sqref="E12:E21 E24:E31">
    <cfRule type="expression" dxfId="47" priority="9" stopIfTrue="1">
      <formula>AND(NOT(ISBLANK(C12)),ISBLANK(E12),B12="S")</formula>
    </cfRule>
  </conditionalFormatting>
  <conditionalFormatting sqref="L13:N13">
    <cfRule type="expression" dxfId="46" priority="10" stopIfTrue="1">
      <formula>AND(NOT(ISBLANK($C18)),ISBLANK(L13))</formula>
    </cfRule>
  </conditionalFormatting>
  <conditionalFormatting sqref="N18">
    <cfRule type="expression" dxfId="45" priority="2" stopIfTrue="1">
      <formula>AND(NOT(ISBLANK($C18)),ISBLANK(N18))</formula>
    </cfRule>
  </conditionalFormatting>
  <conditionalFormatting sqref="L18">
    <cfRule type="expression" dxfId="44" priority="1" stopIfTrue="1">
      <formula>AND(NOT(ISBLANK($C18)),ISBLANK(L18))</formula>
    </cfRule>
  </conditionalFormatting>
  <conditionalFormatting sqref="E22">
    <cfRule type="expression" dxfId="43" priority="11" stopIfTrue="1">
      <formula>AND(NOT(ISBLANK(C23)),ISBLANK(E22),B23="S")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Y50"/>
  <sheetViews>
    <sheetView workbookViewId="0">
      <selection activeCell="J28" sqref="J28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36.75" customHeight="1" x14ac:dyDescent="0.2">
      <c r="A1" s="1" t="s">
        <v>0</v>
      </c>
      <c r="B1" s="98" t="s">
        <v>63</v>
      </c>
      <c r="C1" s="99"/>
      <c r="D1" s="99"/>
      <c r="E1" s="100"/>
      <c r="F1" s="2"/>
      <c r="G1" s="2"/>
      <c r="H1" s="2"/>
      <c r="I1" s="2"/>
      <c r="J1" s="2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36.75" customHeight="1" x14ac:dyDescent="0.2">
      <c r="A3" s="9" t="s">
        <v>2</v>
      </c>
      <c r="B3" s="98" t="s">
        <v>170</v>
      </c>
      <c r="C3" s="99"/>
      <c r="D3" s="99"/>
      <c r="E3" s="100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36" customHeight="1" x14ac:dyDescent="0.2">
      <c r="A5" s="11" t="s">
        <v>3</v>
      </c>
      <c r="B5" s="12" t="s">
        <v>4</v>
      </c>
      <c r="C5" s="13">
        <v>43080</v>
      </c>
      <c r="D5" s="12" t="s">
        <v>5</v>
      </c>
      <c r="E5" s="13">
        <v>43110</v>
      </c>
      <c r="F5" s="14"/>
      <c r="G5" s="15"/>
      <c r="H5" s="16"/>
      <c r="I5" s="16"/>
      <c r="J5" s="16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94" t="s">
        <v>6</v>
      </c>
      <c r="B8" s="18" t="s">
        <v>7</v>
      </c>
      <c r="C8" s="18" t="s">
        <v>8</v>
      </c>
      <c r="D8" s="18" t="s">
        <v>7</v>
      </c>
      <c r="E8" s="18" t="s">
        <v>9</v>
      </c>
      <c r="F8" s="18" t="s">
        <v>10</v>
      </c>
      <c r="G8" s="96" t="s">
        <v>11</v>
      </c>
      <c r="H8" s="101"/>
      <c r="I8" s="101"/>
      <c r="J8" s="18" t="s">
        <v>12</v>
      </c>
      <c r="K8" s="18" t="s">
        <v>13</v>
      </c>
      <c r="L8" s="20" t="s">
        <v>14</v>
      </c>
      <c r="M8" s="20" t="s">
        <v>15</v>
      </c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x14ac:dyDescent="0.2">
      <c r="A9" s="22" t="s">
        <v>16</v>
      </c>
      <c r="B9" s="23" t="s">
        <v>17</v>
      </c>
      <c r="C9" s="23" t="s">
        <v>18</v>
      </c>
      <c r="D9" s="23" t="s">
        <v>18</v>
      </c>
      <c r="E9" s="23" t="s">
        <v>19</v>
      </c>
      <c r="F9" s="23" t="s">
        <v>18</v>
      </c>
      <c r="G9" s="102"/>
      <c r="H9" s="103"/>
      <c r="I9" s="103"/>
      <c r="J9" s="23" t="s">
        <v>20</v>
      </c>
      <c r="K9" s="23" t="s">
        <v>21</v>
      </c>
      <c r="L9" s="24"/>
      <c r="M9" s="25" t="s">
        <v>22</v>
      </c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x14ac:dyDescent="0.2">
      <c r="A10" s="26" t="s">
        <v>23</v>
      </c>
      <c r="B10" s="27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56" t="s">
        <v>26</v>
      </c>
      <c r="H10" s="56" t="s">
        <v>27</v>
      </c>
      <c r="I10" s="72" t="s">
        <v>28</v>
      </c>
      <c r="J10" s="29" t="s">
        <v>29</v>
      </c>
      <c r="K10" s="30"/>
      <c r="L10" s="31"/>
      <c r="M10" s="32"/>
    </row>
    <row r="11" spans="1:25" ht="0.75" customHeight="1" thickBot="1" x14ac:dyDescent="0.25">
      <c r="A11" s="33"/>
      <c r="B11" s="27"/>
      <c r="C11" s="27"/>
      <c r="D11" s="27"/>
      <c r="E11" s="27"/>
      <c r="F11" s="27"/>
      <c r="G11" s="73"/>
      <c r="H11" s="73"/>
      <c r="I11" s="73"/>
      <c r="J11" s="56"/>
      <c r="K11" s="30"/>
      <c r="L11" s="31"/>
      <c r="M11" s="31"/>
    </row>
    <row r="12" spans="1:25" ht="20.100000000000001" customHeight="1" x14ac:dyDescent="0.25">
      <c r="A12" s="34">
        <v>43083</v>
      </c>
      <c r="B12" s="35" t="s">
        <v>32</v>
      </c>
      <c r="C12" s="36">
        <v>59.96</v>
      </c>
      <c r="D12" s="36">
        <v>9.99</v>
      </c>
      <c r="E12" s="36"/>
      <c r="F12" s="74">
        <v>49.97</v>
      </c>
      <c r="G12" s="75">
        <v>510</v>
      </c>
      <c r="H12" s="76">
        <v>4020</v>
      </c>
      <c r="I12" s="77" t="s">
        <v>171</v>
      </c>
      <c r="J12" s="78" t="s">
        <v>172</v>
      </c>
      <c r="K12" s="58" t="s">
        <v>173</v>
      </c>
      <c r="L12" s="58" t="s">
        <v>160</v>
      </c>
      <c r="M12" s="58" t="s">
        <v>174</v>
      </c>
      <c r="O12" s="5" t="b">
        <f t="shared" ref="O12:O43" si="0">OR(G12&lt;100,LEN(G12)=2)</f>
        <v>0</v>
      </c>
      <c r="P12" s="5" t="b">
        <f t="shared" ref="P12:P43" si="1">OR(H12&lt;1000,LEN(H12)=3)</f>
        <v>0</v>
      </c>
      <c r="Q12" s="5" t="b">
        <f t="shared" ref="Q12:Q43" si="2">IF(I12&lt;1000,TRUE)</f>
        <v>0</v>
      </c>
      <c r="R12" s="5" t="e">
        <f>OR(#REF!&lt;100000,LEN(#REF!)=5)</f>
        <v>#REF!</v>
      </c>
    </row>
    <row r="13" spans="1:25" ht="20.100000000000001" customHeight="1" x14ac:dyDescent="0.25">
      <c r="A13" s="34"/>
      <c r="B13" s="35"/>
      <c r="C13" s="36"/>
      <c r="D13" s="36"/>
      <c r="E13" s="36"/>
      <c r="F13" s="74"/>
      <c r="G13" s="79"/>
      <c r="H13" s="39"/>
      <c r="I13" s="80"/>
      <c r="J13" s="78"/>
      <c r="K13" s="58"/>
      <c r="L13" s="58"/>
      <c r="M13" s="58"/>
    </row>
    <row r="14" spans="1:25" ht="20.100000000000001" customHeight="1" x14ac:dyDescent="0.25">
      <c r="A14" s="34"/>
      <c r="B14" s="45"/>
      <c r="C14" s="36"/>
      <c r="D14" s="36"/>
      <c r="E14" s="36"/>
      <c r="F14" s="74"/>
      <c r="G14" s="79"/>
      <c r="H14" s="39"/>
      <c r="I14" s="81"/>
      <c r="J14" s="78"/>
      <c r="K14" s="58"/>
      <c r="L14" s="58"/>
      <c r="M14" s="58"/>
      <c r="O14" s="5" t="b">
        <f>OR(G14&lt;100,LEN(G14)=2)</f>
        <v>1</v>
      </c>
      <c r="P14" s="5" t="b">
        <f>OR(H14&lt;1000,LEN(H14)=3)</f>
        <v>1</v>
      </c>
      <c r="Q14" s="5" t="b">
        <f>IF(I14&lt;1000,TRUE)</f>
        <v>1</v>
      </c>
      <c r="R14" s="5" t="e">
        <f>OR(#REF!&lt;100000,LEN(#REF!)=5)</f>
        <v>#REF!</v>
      </c>
    </row>
    <row r="15" spans="1:25" ht="20.100000000000001" customHeight="1" x14ac:dyDescent="0.25">
      <c r="A15" s="34"/>
      <c r="B15" s="45"/>
      <c r="C15" s="36"/>
      <c r="D15" s="36"/>
      <c r="E15" s="36"/>
      <c r="F15" s="74"/>
      <c r="G15" s="79"/>
      <c r="H15" s="39"/>
      <c r="I15" s="81"/>
      <c r="J15" s="78"/>
      <c r="K15" s="58"/>
      <c r="L15" s="58"/>
      <c r="M15" s="58"/>
      <c r="O15" s="5" t="b">
        <f t="shared" si="0"/>
        <v>1</v>
      </c>
      <c r="P15" s="5" t="b">
        <f t="shared" si="1"/>
        <v>1</v>
      </c>
      <c r="Q15" s="5" t="b">
        <f t="shared" si="2"/>
        <v>1</v>
      </c>
      <c r="R15" s="5" t="e">
        <f>OR(#REF!&lt;100000,LEN(#REF!)=5)</f>
        <v>#REF!</v>
      </c>
    </row>
    <row r="16" spans="1:25" ht="20.100000000000001" customHeight="1" x14ac:dyDescent="0.25">
      <c r="A16" s="34"/>
      <c r="B16" s="45"/>
      <c r="C16" s="36"/>
      <c r="D16" s="36" t="str">
        <f>IF(B16="S",IF(ISBLANK(E16),ROUND(C16*0.2/1.2,2),E16),"")</f>
        <v/>
      </c>
      <c r="E16" s="36"/>
      <c r="F16" s="74"/>
      <c r="G16" s="79"/>
      <c r="H16" s="39"/>
      <c r="I16" s="81"/>
      <c r="J16" s="78"/>
      <c r="K16" s="58"/>
      <c r="L16" s="58"/>
      <c r="M16" s="58"/>
    </row>
    <row r="17" spans="1:18" ht="20.100000000000001" customHeight="1" x14ac:dyDescent="0.25">
      <c r="A17" s="34"/>
      <c r="B17" s="45"/>
      <c r="C17" s="36"/>
      <c r="D17" s="36"/>
      <c r="E17" s="36"/>
      <c r="F17" s="74"/>
      <c r="G17" s="79"/>
      <c r="H17" s="39"/>
      <c r="I17" s="80"/>
      <c r="J17" s="78"/>
      <c r="K17" s="58"/>
      <c r="L17" s="58"/>
      <c r="M17" s="58"/>
      <c r="O17" s="5" t="b">
        <f>OR(G17&lt;100,LEN(G17)=2)</f>
        <v>1</v>
      </c>
      <c r="P17" s="5" t="b">
        <f>OR(H17&lt;1000,LEN(H17)=3)</f>
        <v>1</v>
      </c>
      <c r="Q17" s="5" t="b">
        <f>IF(I17&lt;1000,TRUE)</f>
        <v>1</v>
      </c>
      <c r="R17" s="5" t="e">
        <f>OR(#REF!&lt;100000,LEN(#REF!)=5)</f>
        <v>#REF!</v>
      </c>
    </row>
    <row r="18" spans="1:18" ht="20.100000000000001" customHeight="1" x14ac:dyDescent="0.25">
      <c r="A18" s="34"/>
      <c r="B18" s="45"/>
      <c r="C18" s="36"/>
      <c r="D18" s="36"/>
      <c r="E18" s="36"/>
      <c r="F18" s="74"/>
      <c r="G18" s="79"/>
      <c r="H18" s="39"/>
      <c r="I18" s="81"/>
      <c r="J18" s="78"/>
      <c r="K18" s="58"/>
      <c r="L18" s="58"/>
      <c r="M18" s="58"/>
      <c r="O18" s="5" t="b">
        <f>OR(G18&lt;100,LEN(G18)=2)</f>
        <v>1</v>
      </c>
      <c r="P18" s="5" t="b">
        <f>OR(H18&lt;1000,LEN(H18)=3)</f>
        <v>1</v>
      </c>
      <c r="Q18" s="5" t="b">
        <f>IF(I18&lt;1000,TRUE)</f>
        <v>1</v>
      </c>
      <c r="R18" s="5" t="e">
        <f>OR(#REF!&lt;100000,LEN(#REF!)=5)</f>
        <v>#REF!</v>
      </c>
    </row>
    <row r="19" spans="1:18" ht="20.100000000000001" customHeight="1" x14ac:dyDescent="0.25">
      <c r="A19" s="34"/>
      <c r="B19" s="45"/>
      <c r="C19" s="36"/>
      <c r="D19" s="36"/>
      <c r="E19" s="36"/>
      <c r="F19" s="74"/>
      <c r="G19" s="79"/>
      <c r="H19" s="39"/>
      <c r="I19" s="81"/>
      <c r="J19" s="78"/>
      <c r="K19" s="58"/>
      <c r="L19" s="58"/>
      <c r="M19" s="58"/>
      <c r="O19" s="5" t="b">
        <f t="shared" si="0"/>
        <v>1</v>
      </c>
      <c r="P19" s="5" t="b">
        <f t="shared" si="1"/>
        <v>1</v>
      </c>
      <c r="Q19" s="5" t="b">
        <f t="shared" si="2"/>
        <v>1</v>
      </c>
      <c r="R19" s="5" t="e">
        <f>OR(#REF!&lt;100000,LEN(#REF!)=5)</f>
        <v>#REF!</v>
      </c>
    </row>
    <row r="20" spans="1:18" ht="20.100000000000001" customHeight="1" x14ac:dyDescent="0.25">
      <c r="A20" s="34"/>
      <c r="B20" s="45"/>
      <c r="C20" s="36"/>
      <c r="D20" s="36"/>
      <c r="E20" s="36"/>
      <c r="F20" s="74"/>
      <c r="G20" s="79"/>
      <c r="H20" s="39"/>
      <c r="I20" s="81"/>
      <c r="J20" s="78"/>
      <c r="K20" s="58"/>
      <c r="L20" s="58"/>
      <c r="M20" s="58"/>
      <c r="O20" s="5" t="b">
        <f>OR(G20&lt;100,LEN(G20)=2)</f>
        <v>1</v>
      </c>
      <c r="P20" s="5" t="b">
        <f>OR(H20&lt;1000,LEN(H20)=3)</f>
        <v>1</v>
      </c>
      <c r="Q20" s="5" t="b">
        <f>IF(I20&lt;1000,TRUE)</f>
        <v>1</v>
      </c>
      <c r="R20" s="5" t="e">
        <f>OR(#REF!&lt;100000,LEN(#REF!)=5)</f>
        <v>#REF!</v>
      </c>
    </row>
    <row r="21" spans="1:18" ht="20.100000000000001" customHeight="1" x14ac:dyDescent="0.25">
      <c r="A21" s="34"/>
      <c r="B21" s="45"/>
      <c r="C21" s="36"/>
      <c r="D21" s="36"/>
      <c r="E21" s="36"/>
      <c r="F21" s="74"/>
      <c r="G21" s="79"/>
      <c r="H21" s="39"/>
      <c r="I21" s="81"/>
      <c r="J21" s="78"/>
      <c r="K21" s="58"/>
      <c r="L21" s="58"/>
      <c r="M21" s="58"/>
      <c r="O21" s="5" t="b">
        <f>OR(G21&lt;100,LEN(G21)=2)</f>
        <v>1</v>
      </c>
      <c r="P21" s="5" t="b">
        <f>OR(H21&lt;1000,LEN(H21)=3)</f>
        <v>1</v>
      </c>
      <c r="Q21" s="5" t="b">
        <f>IF(I21&lt;1000,TRUE)</f>
        <v>1</v>
      </c>
      <c r="R21" s="5" t="e">
        <f>OR(#REF!&lt;100000,LEN(#REF!)=5)</f>
        <v>#REF!</v>
      </c>
    </row>
    <row r="22" spans="1:18" ht="20.100000000000001" customHeight="1" x14ac:dyDescent="0.25">
      <c r="A22" s="34"/>
      <c r="B22" s="45"/>
      <c r="C22" s="36"/>
      <c r="D22" s="37"/>
      <c r="E22" s="82"/>
      <c r="F22" s="74"/>
      <c r="G22" s="79"/>
      <c r="H22" s="39"/>
      <c r="I22" s="81"/>
      <c r="J22" s="78"/>
      <c r="K22" s="58"/>
      <c r="L22" s="58"/>
      <c r="M22" s="58"/>
      <c r="O22" s="5" t="b">
        <f>OR(G22&lt;100,LEN(G22)=2)</f>
        <v>1</v>
      </c>
      <c r="P22" s="5" t="b">
        <f>OR(H22&lt;1000,LEN(H22)=3)</f>
        <v>1</v>
      </c>
      <c r="Q22" s="5" t="b">
        <f>IF(I22&lt;1000,TRUE)</f>
        <v>1</v>
      </c>
      <c r="R22" s="5" t="e">
        <f>OR(#REF!&lt;100000,LEN(#REF!)=5)</f>
        <v>#REF!</v>
      </c>
    </row>
    <row r="23" spans="1:18" ht="20.100000000000001" customHeight="1" x14ac:dyDescent="0.25">
      <c r="A23" s="34"/>
      <c r="B23" s="45"/>
      <c r="C23" s="36"/>
      <c r="D23" s="37"/>
      <c r="E23" s="83"/>
      <c r="F23" s="74"/>
      <c r="G23" s="79"/>
      <c r="H23" s="39"/>
      <c r="I23" s="81"/>
      <c r="J23" s="78"/>
      <c r="K23" s="58"/>
      <c r="L23" s="58"/>
      <c r="M23" s="58"/>
      <c r="O23" s="5" t="b">
        <f>OR(G23&lt;100,LEN(G23)=2)</f>
        <v>1</v>
      </c>
      <c r="P23" s="5" t="b">
        <f>OR(H23&lt;1000,LEN(H23)=3)</f>
        <v>1</v>
      </c>
      <c r="Q23" s="5" t="b">
        <f>IF(I23&lt;1000,TRUE)</f>
        <v>1</v>
      </c>
      <c r="R23" s="5" t="e">
        <f>OR(#REF!&lt;100000,LEN(#REF!)=5)</f>
        <v>#REF!</v>
      </c>
    </row>
    <row r="24" spans="1:18" ht="20.100000000000001" customHeight="1" x14ac:dyDescent="0.25">
      <c r="A24" s="34"/>
      <c r="B24" s="45"/>
      <c r="C24" s="36"/>
      <c r="D24" s="37"/>
      <c r="E24" s="83"/>
      <c r="F24" s="74"/>
      <c r="G24" s="79"/>
      <c r="H24" s="39"/>
      <c r="I24" s="81"/>
      <c r="J24" s="78"/>
      <c r="K24" s="58"/>
      <c r="L24" s="58"/>
      <c r="M24" s="58"/>
      <c r="O24" s="5" t="b">
        <f>OR(G24&lt;100,LEN(G24)=2)</f>
        <v>1</v>
      </c>
      <c r="P24" s="5" t="b">
        <f>OR(H24&lt;1000,LEN(H24)=3)</f>
        <v>1</v>
      </c>
    </row>
    <row r="25" spans="1:18" ht="20.100000000000001" customHeight="1" x14ac:dyDescent="0.25">
      <c r="A25" s="34"/>
      <c r="B25" s="45"/>
      <c r="C25" s="36"/>
      <c r="D25" s="37"/>
      <c r="E25" s="36"/>
      <c r="F25" s="74"/>
      <c r="G25" s="79"/>
      <c r="H25" s="39"/>
      <c r="I25" s="81"/>
      <c r="J25" s="78"/>
      <c r="K25" s="58"/>
      <c r="L25" s="58"/>
      <c r="M25" s="58"/>
      <c r="O25" s="5" t="b">
        <f t="shared" si="0"/>
        <v>1</v>
      </c>
      <c r="P25" s="5" t="b">
        <f t="shared" si="1"/>
        <v>1</v>
      </c>
      <c r="Q25" s="5" t="b">
        <f t="shared" si="2"/>
        <v>1</v>
      </c>
      <c r="R25" s="5" t="e">
        <f>OR(#REF!&lt;100000,LEN(#REF!)=5)</f>
        <v>#REF!</v>
      </c>
    </row>
    <row r="26" spans="1:18" ht="20.100000000000001" customHeight="1" x14ac:dyDescent="0.25">
      <c r="A26" s="34"/>
      <c r="B26" s="45"/>
      <c r="C26" s="36"/>
      <c r="D26" s="37"/>
      <c r="E26" s="36"/>
      <c r="F26" s="74"/>
      <c r="G26" s="79"/>
      <c r="H26" s="39"/>
      <c r="I26" s="81"/>
      <c r="J26" s="78"/>
      <c r="K26" s="58"/>
      <c r="L26" s="58"/>
      <c r="M26" s="58"/>
      <c r="O26" s="5" t="b">
        <f t="shared" si="0"/>
        <v>1</v>
      </c>
      <c r="P26" s="5" t="b">
        <f t="shared" si="1"/>
        <v>1</v>
      </c>
      <c r="Q26" s="5" t="b">
        <f t="shared" si="2"/>
        <v>1</v>
      </c>
      <c r="R26" s="5" t="e">
        <f>OR(#REF!&lt;100000,LEN(#REF!)=5)</f>
        <v>#REF!</v>
      </c>
    </row>
    <row r="27" spans="1:18" ht="20.100000000000001" customHeight="1" x14ac:dyDescent="0.25">
      <c r="A27" s="34"/>
      <c r="B27" s="45"/>
      <c r="C27" s="36"/>
      <c r="D27" s="37"/>
      <c r="E27" s="36"/>
      <c r="F27" s="74"/>
      <c r="G27" s="79"/>
      <c r="H27" s="39"/>
      <c r="I27" s="81"/>
      <c r="J27" s="78"/>
      <c r="K27" s="58"/>
      <c r="L27" s="58"/>
      <c r="M27" s="58"/>
      <c r="O27" s="5" t="b">
        <f t="shared" si="0"/>
        <v>1</v>
      </c>
      <c r="P27" s="5" t="b">
        <f t="shared" si="1"/>
        <v>1</v>
      </c>
      <c r="Q27" s="5" t="b">
        <f t="shared" si="2"/>
        <v>1</v>
      </c>
      <c r="R27" s="5" t="e">
        <f>OR(#REF!&lt;100000,LEN(#REF!)=5)</f>
        <v>#REF!</v>
      </c>
    </row>
    <row r="28" spans="1:18" ht="20.100000000000001" customHeight="1" x14ac:dyDescent="0.25">
      <c r="A28" s="34"/>
      <c r="B28" s="45"/>
      <c r="C28" s="36"/>
      <c r="D28" s="37"/>
      <c r="E28" s="36"/>
      <c r="F28" s="74"/>
      <c r="G28" s="79"/>
      <c r="H28" s="39"/>
      <c r="I28" s="81"/>
      <c r="J28" s="78"/>
      <c r="K28" s="58"/>
      <c r="L28" s="58"/>
      <c r="M28" s="58"/>
      <c r="O28" s="5" t="b">
        <f t="shared" si="0"/>
        <v>1</v>
      </c>
      <c r="P28" s="5" t="b">
        <f t="shared" si="1"/>
        <v>1</v>
      </c>
      <c r="Q28" s="5" t="b">
        <f t="shared" si="2"/>
        <v>1</v>
      </c>
      <c r="R28" s="5" t="e">
        <f>OR(#REF!&lt;100000,LEN(#REF!)=5)</f>
        <v>#REF!</v>
      </c>
    </row>
    <row r="29" spans="1:18" ht="20.100000000000001" customHeight="1" x14ac:dyDescent="0.25">
      <c r="A29" s="34"/>
      <c r="B29" s="45"/>
      <c r="C29" s="36"/>
      <c r="D29" s="37"/>
      <c r="E29" s="36"/>
      <c r="F29" s="74"/>
      <c r="G29" s="79"/>
      <c r="H29" s="39"/>
      <c r="I29" s="81"/>
      <c r="J29" s="78"/>
      <c r="K29" s="58"/>
      <c r="L29" s="58"/>
      <c r="M29" s="58"/>
      <c r="O29" s="5" t="b">
        <f t="shared" si="0"/>
        <v>1</v>
      </c>
      <c r="P29" s="5" t="b">
        <f t="shared" si="1"/>
        <v>1</v>
      </c>
      <c r="Q29" s="5" t="b">
        <f t="shared" si="2"/>
        <v>1</v>
      </c>
      <c r="R29" s="5" t="e">
        <f>OR(#REF!&lt;100000,LEN(#REF!)=5)</f>
        <v>#REF!</v>
      </c>
    </row>
    <row r="30" spans="1:18" ht="20.100000000000001" customHeight="1" x14ac:dyDescent="0.25">
      <c r="A30" s="34"/>
      <c r="B30" s="45"/>
      <c r="C30" s="36"/>
      <c r="D30" s="37"/>
      <c r="E30" s="36"/>
      <c r="F30" s="74"/>
      <c r="G30" s="79"/>
      <c r="H30" s="39"/>
      <c r="I30" s="81"/>
      <c r="J30" s="78"/>
      <c r="K30" s="58"/>
      <c r="L30" s="58"/>
      <c r="M30" s="58"/>
      <c r="O30" s="5" t="b">
        <f t="shared" si="0"/>
        <v>1</v>
      </c>
      <c r="P30" s="5" t="b">
        <f t="shared" si="1"/>
        <v>1</v>
      </c>
    </row>
    <row r="31" spans="1:18" ht="20.100000000000001" customHeight="1" x14ac:dyDescent="0.25">
      <c r="A31" s="34"/>
      <c r="B31" s="45"/>
      <c r="C31" s="36"/>
      <c r="D31" s="37"/>
      <c r="E31" s="36"/>
      <c r="F31" s="74"/>
      <c r="G31" s="79"/>
      <c r="H31" s="39"/>
      <c r="I31" s="81"/>
      <c r="J31" s="78"/>
      <c r="K31" s="58"/>
      <c r="L31" s="58"/>
      <c r="M31" s="58"/>
    </row>
    <row r="32" spans="1:18" ht="20.100000000000001" customHeight="1" x14ac:dyDescent="0.25">
      <c r="A32" s="34"/>
      <c r="B32" s="45"/>
      <c r="C32" s="36"/>
      <c r="D32" s="37"/>
      <c r="E32" s="36"/>
      <c r="F32" s="74"/>
      <c r="G32" s="79"/>
      <c r="H32" s="39"/>
      <c r="I32" s="81"/>
      <c r="J32" s="78"/>
      <c r="K32" s="58"/>
      <c r="L32" s="58"/>
      <c r="M32" s="58"/>
    </row>
    <row r="33" spans="1:18" ht="20.100000000000001" customHeight="1" x14ac:dyDescent="0.25">
      <c r="A33" s="34"/>
      <c r="B33" s="45"/>
      <c r="C33" s="36"/>
      <c r="D33" s="37"/>
      <c r="E33" s="36"/>
      <c r="F33" s="74"/>
      <c r="G33" s="79"/>
      <c r="H33" s="39"/>
      <c r="I33" s="81"/>
      <c r="J33" s="78"/>
      <c r="K33" s="58"/>
      <c r="L33" s="58"/>
      <c r="M33" s="58"/>
    </row>
    <row r="34" spans="1:18" ht="20.100000000000001" customHeight="1" x14ac:dyDescent="0.25">
      <c r="A34" s="34"/>
      <c r="B34" s="45"/>
      <c r="C34" s="36"/>
      <c r="D34" s="37"/>
      <c r="E34" s="36"/>
      <c r="F34" s="74"/>
      <c r="G34" s="79"/>
      <c r="H34" s="39"/>
      <c r="I34" s="81"/>
      <c r="J34" s="78"/>
      <c r="K34" s="58"/>
      <c r="L34" s="58"/>
      <c r="M34" s="58"/>
    </row>
    <row r="35" spans="1:18" ht="20.100000000000001" customHeight="1" x14ac:dyDescent="0.25">
      <c r="A35" s="34"/>
      <c r="B35" s="45"/>
      <c r="C35" s="36"/>
      <c r="D35" s="37"/>
      <c r="E35" s="36"/>
      <c r="F35" s="74"/>
      <c r="G35" s="79"/>
      <c r="H35" s="39"/>
      <c r="I35" s="81"/>
      <c r="J35" s="78"/>
      <c r="K35" s="58"/>
      <c r="L35" s="58"/>
      <c r="M35" s="58"/>
      <c r="O35" s="5" t="b">
        <f t="shared" si="0"/>
        <v>1</v>
      </c>
      <c r="P35" s="5" t="b">
        <f t="shared" si="1"/>
        <v>1</v>
      </c>
      <c r="Q35" s="5" t="b">
        <f t="shared" si="2"/>
        <v>1</v>
      </c>
      <c r="R35" s="5" t="e">
        <f>OR(#REF!&lt;100000,LEN(#REF!)=5)</f>
        <v>#REF!</v>
      </c>
    </row>
    <row r="36" spans="1:18" ht="20.100000000000001" customHeight="1" x14ac:dyDescent="0.25">
      <c r="A36" s="34"/>
      <c r="B36" s="45"/>
      <c r="C36" s="36"/>
      <c r="D36" s="84"/>
      <c r="E36" s="36"/>
      <c r="F36" s="74"/>
      <c r="G36" s="79"/>
      <c r="H36" s="39"/>
      <c r="I36" s="81"/>
      <c r="J36" s="78"/>
      <c r="K36" s="58"/>
      <c r="L36" s="58"/>
      <c r="M36" s="58"/>
    </row>
    <row r="37" spans="1:18" ht="20.100000000000001" customHeight="1" x14ac:dyDescent="0.25">
      <c r="A37" s="34"/>
      <c r="B37" s="45"/>
      <c r="C37" s="36"/>
      <c r="D37" s="84"/>
      <c r="E37" s="36"/>
      <c r="F37" s="74"/>
      <c r="G37" s="79"/>
      <c r="H37" s="39"/>
      <c r="I37" s="81"/>
      <c r="J37" s="78"/>
      <c r="K37" s="58"/>
      <c r="L37" s="58"/>
      <c r="M37" s="58"/>
    </row>
    <row r="38" spans="1:18" ht="20.100000000000001" customHeight="1" x14ac:dyDescent="0.25">
      <c r="A38" s="34"/>
      <c r="B38" s="45"/>
      <c r="C38" s="36"/>
      <c r="D38" s="84"/>
      <c r="E38" s="36"/>
      <c r="F38" s="74"/>
      <c r="G38" s="79"/>
      <c r="H38" s="39"/>
      <c r="I38" s="81"/>
      <c r="J38" s="78"/>
      <c r="K38" s="58"/>
      <c r="L38" s="58"/>
      <c r="M38" s="58"/>
    </row>
    <row r="39" spans="1:18" ht="20.100000000000001" customHeight="1" x14ac:dyDescent="0.25">
      <c r="A39" s="34"/>
      <c r="B39" s="45"/>
      <c r="C39" s="36"/>
      <c r="D39" s="84"/>
      <c r="E39" s="36"/>
      <c r="F39" s="74"/>
      <c r="G39" s="79"/>
      <c r="H39" s="39"/>
      <c r="I39" s="81"/>
      <c r="J39" s="78"/>
      <c r="K39" s="58"/>
      <c r="L39" s="58"/>
      <c r="M39" s="58"/>
    </row>
    <row r="40" spans="1:18" ht="20.100000000000001" customHeight="1" x14ac:dyDescent="0.25">
      <c r="A40" s="34"/>
      <c r="B40" s="45"/>
      <c r="C40" s="36"/>
      <c r="D40" s="84"/>
      <c r="E40" s="36"/>
      <c r="F40" s="74"/>
      <c r="G40" s="79"/>
      <c r="H40" s="39"/>
      <c r="I40" s="81"/>
      <c r="J40" s="78"/>
      <c r="K40" s="58"/>
      <c r="L40" s="58"/>
      <c r="M40" s="58"/>
    </row>
    <row r="41" spans="1:18" ht="20.100000000000001" customHeight="1" x14ac:dyDescent="0.25">
      <c r="A41" s="34"/>
      <c r="B41" s="45"/>
      <c r="C41" s="36"/>
      <c r="D41" s="84"/>
      <c r="E41" s="36"/>
      <c r="F41" s="74"/>
      <c r="G41" s="79"/>
      <c r="H41" s="39"/>
      <c r="I41" s="81"/>
      <c r="J41" s="78"/>
      <c r="K41" s="58"/>
      <c r="L41" s="58"/>
      <c r="M41" s="58"/>
    </row>
    <row r="42" spans="1:18" ht="20.100000000000001" customHeight="1" x14ac:dyDescent="0.25">
      <c r="A42" s="34"/>
      <c r="B42" s="45"/>
      <c r="C42" s="36"/>
      <c r="D42" s="84"/>
      <c r="E42" s="36"/>
      <c r="F42" s="74"/>
      <c r="G42" s="79"/>
      <c r="H42" s="39"/>
      <c r="I42" s="81"/>
      <c r="J42" s="78"/>
      <c r="K42" s="58"/>
      <c r="L42" s="58"/>
      <c r="M42" s="58"/>
    </row>
    <row r="43" spans="1:18" ht="20.100000000000001" customHeight="1" thickBot="1" x14ac:dyDescent="0.3">
      <c r="A43" s="67"/>
      <c r="B43" s="45"/>
      <c r="C43" s="36"/>
      <c r="D43" s="61"/>
      <c r="E43" s="36"/>
      <c r="F43" s="74"/>
      <c r="G43" s="79"/>
      <c r="H43" s="39"/>
      <c r="I43" s="81"/>
      <c r="J43" s="78"/>
      <c r="K43" s="58"/>
      <c r="L43" s="58"/>
      <c r="M43" s="58"/>
      <c r="O43" s="5" t="b">
        <f t="shared" si="0"/>
        <v>1</v>
      </c>
      <c r="P43" s="5" t="b">
        <f t="shared" si="1"/>
        <v>1</v>
      </c>
      <c r="Q43" s="5" t="b">
        <f t="shared" si="2"/>
        <v>1</v>
      </c>
      <c r="R43" s="5" t="e">
        <f>OR(#REF!&lt;100000,LEN(#REF!)=5)</f>
        <v>#REF!</v>
      </c>
    </row>
    <row r="44" spans="1:18" ht="20.100000000000001" customHeight="1" thickBot="1" x14ac:dyDescent="0.25">
      <c r="A44" s="105" t="s">
        <v>51</v>
      </c>
      <c r="B44" s="106"/>
      <c r="C44" s="46">
        <f>SUM(C12:C43)</f>
        <v>59.96</v>
      </c>
      <c r="D44" s="46">
        <f>SUM(D12:D43)</f>
        <v>9.99</v>
      </c>
      <c r="E44" s="46"/>
      <c r="F44" s="85">
        <f>SUM(F12:F43)</f>
        <v>49.97</v>
      </c>
      <c r="G44" s="86"/>
      <c r="H44" s="47"/>
      <c r="I44" s="87"/>
      <c r="J44" s="88"/>
      <c r="K44" s="49"/>
      <c r="L44" s="50"/>
      <c r="M44" s="51"/>
    </row>
    <row r="46" spans="1:18" x14ac:dyDescent="0.2">
      <c r="B46" s="96" t="s">
        <v>52</v>
      </c>
      <c r="C46" s="97"/>
    </row>
    <row r="47" spans="1:18" x14ac:dyDescent="0.2">
      <c r="B47" s="52" t="s">
        <v>53</v>
      </c>
      <c r="C47" s="53" t="s">
        <v>54</v>
      </c>
    </row>
    <row r="48" spans="1:18" x14ac:dyDescent="0.2">
      <c r="B48" s="52" t="s">
        <v>31</v>
      </c>
      <c r="C48" s="53" t="s">
        <v>55</v>
      </c>
    </row>
    <row r="49" spans="2:3" x14ac:dyDescent="0.2">
      <c r="B49" s="52" t="s">
        <v>32</v>
      </c>
      <c r="C49" s="53" t="s">
        <v>56</v>
      </c>
    </row>
    <row r="50" spans="2:3" x14ac:dyDescent="0.2">
      <c r="B50" s="31" t="s">
        <v>57</v>
      </c>
      <c r="C50" s="54" t="s">
        <v>58</v>
      </c>
    </row>
  </sheetData>
  <mergeCells count="6">
    <mergeCell ref="B46:C46"/>
    <mergeCell ref="B1:E1"/>
    <mergeCell ref="B3:E3"/>
    <mergeCell ref="G8:I8"/>
    <mergeCell ref="G9:I9"/>
    <mergeCell ref="A44:B44"/>
  </mergeCells>
  <conditionalFormatting sqref="C5 B1:E1 B3:E3 C14 C18:C43 E5">
    <cfRule type="expression" dxfId="42" priority="43" stopIfTrue="1">
      <formula>ISBLANK(B1)</formula>
    </cfRule>
  </conditionalFormatting>
  <conditionalFormatting sqref="K18:M43">
    <cfRule type="expression" dxfId="41" priority="44" stopIfTrue="1">
      <formula>AND(NOT(ISBLANK($C18)),ISBLANK(K18))</formula>
    </cfRule>
  </conditionalFormatting>
  <conditionalFormatting sqref="B18:B43">
    <cfRule type="expression" dxfId="40" priority="45" stopIfTrue="1">
      <formula>AND(NOT(ISBLANK(C18)),ISBLANK(B18))</formula>
    </cfRule>
  </conditionalFormatting>
  <conditionalFormatting sqref="A15:A16 A18:A43">
    <cfRule type="expression" dxfId="39" priority="46" stopIfTrue="1">
      <formula>AND(NOT(ISBLANK(C15)),ISBLANK(A15))</formula>
    </cfRule>
  </conditionalFormatting>
  <conditionalFormatting sqref="E25:E43 E14 E18:E21">
    <cfRule type="expression" dxfId="38" priority="47" stopIfTrue="1">
      <formula>AND(NOT(ISBLANK(C14)),ISBLANK(E14),B14="S")</formula>
    </cfRule>
  </conditionalFormatting>
  <conditionalFormatting sqref="B14">
    <cfRule type="expression" dxfId="37" priority="41" stopIfTrue="1">
      <formula>AND(NOT(ISBLANK(C14)),ISBLANK(B14))</formula>
    </cfRule>
  </conditionalFormatting>
  <conditionalFormatting sqref="A14">
    <cfRule type="expression" dxfId="36" priority="42" stopIfTrue="1">
      <formula>AND(NOT(ISBLANK(C14)),ISBLANK(A14))</formula>
    </cfRule>
  </conditionalFormatting>
  <conditionalFormatting sqref="E23:E24">
    <cfRule type="expression" dxfId="35" priority="48" stopIfTrue="1">
      <formula>AND(NOT(ISBLANK(C22)),ISBLANK(E23),B22="S")</formula>
    </cfRule>
  </conditionalFormatting>
  <conditionalFormatting sqref="J19:J43">
    <cfRule type="expression" priority="39" stopIfTrue="1">
      <formula>AND(SUM($O19:$S19)&gt;0,NOT(ISBLANK(J19)))</formula>
    </cfRule>
    <cfRule type="expression" dxfId="34" priority="40" stopIfTrue="1">
      <formula>SUM($O19:$S19)&gt;0</formula>
    </cfRule>
  </conditionalFormatting>
  <conditionalFormatting sqref="K14:M14">
    <cfRule type="expression" dxfId="33" priority="38" stopIfTrue="1">
      <formula>AND(NOT(ISBLANK($C14)),ISBLANK(K14))</formula>
    </cfRule>
  </conditionalFormatting>
  <conditionalFormatting sqref="J18">
    <cfRule type="expression" priority="36" stopIfTrue="1">
      <formula>AND(SUM($O18:$S18)&gt;0,NOT(ISBLANK(J18)))</formula>
    </cfRule>
    <cfRule type="expression" dxfId="32" priority="37" stopIfTrue="1">
      <formula>SUM($O18:$S18)&gt;0</formula>
    </cfRule>
  </conditionalFormatting>
  <conditionalFormatting sqref="A12">
    <cfRule type="expression" dxfId="31" priority="35" stopIfTrue="1">
      <formula>AND(NOT(ISBLANK(C12)),ISBLANK(A12))</formula>
    </cfRule>
  </conditionalFormatting>
  <conditionalFormatting sqref="C12">
    <cfRule type="expression" dxfId="30" priority="33" stopIfTrue="1">
      <formula>ISBLANK(C12)</formula>
    </cfRule>
  </conditionalFormatting>
  <conditionalFormatting sqref="E12 D18:D21">
    <cfRule type="expression" dxfId="29" priority="34" stopIfTrue="1">
      <formula>AND(NOT(ISBLANK(B12)),ISBLANK(D12),A12="S")</formula>
    </cfRule>
  </conditionalFormatting>
  <conditionalFormatting sqref="B12">
    <cfRule type="expression" dxfId="28" priority="32" stopIfTrue="1">
      <formula>AND(NOT(ISBLANK(C12)),ISBLANK(B12))</formula>
    </cfRule>
  </conditionalFormatting>
  <conditionalFormatting sqref="J12">
    <cfRule type="expression" priority="30" stopIfTrue="1">
      <formula>AND(SUM($O12:$S12)&gt;0,NOT(ISBLANK(J12)))</formula>
    </cfRule>
    <cfRule type="expression" dxfId="27" priority="31" stopIfTrue="1">
      <formula>SUM($O12:$S12)&gt;0</formula>
    </cfRule>
  </conditionalFormatting>
  <conditionalFormatting sqref="L12">
    <cfRule type="expression" dxfId="26" priority="29" stopIfTrue="1">
      <formula>AND(NOT(ISBLANK($C12)),ISBLANK(L12))</formula>
    </cfRule>
  </conditionalFormatting>
  <conditionalFormatting sqref="C15:C16">
    <cfRule type="expression" dxfId="25" priority="27" stopIfTrue="1">
      <formula>ISBLANK(C15)</formula>
    </cfRule>
  </conditionalFormatting>
  <conditionalFormatting sqref="E15:E16">
    <cfRule type="expression" dxfId="24" priority="28" stopIfTrue="1">
      <formula>AND(NOT(ISBLANK(C15)),ISBLANK(E15),B15="S")</formula>
    </cfRule>
  </conditionalFormatting>
  <conditionalFormatting sqref="B15:B16">
    <cfRule type="expression" dxfId="23" priority="26" stopIfTrue="1">
      <formula>AND(NOT(ISBLANK(C15)),ISBLANK(B15))</formula>
    </cfRule>
  </conditionalFormatting>
  <conditionalFormatting sqref="A13">
    <cfRule type="expression" dxfId="22" priority="25" stopIfTrue="1">
      <formula>AND(NOT(ISBLANK(C13)),ISBLANK(A13))</formula>
    </cfRule>
  </conditionalFormatting>
  <conditionalFormatting sqref="C13">
    <cfRule type="expression" dxfId="21" priority="23" stopIfTrue="1">
      <formula>ISBLANK(C13)</formula>
    </cfRule>
  </conditionalFormatting>
  <conditionalFormatting sqref="E13">
    <cfRule type="expression" dxfId="20" priority="24" stopIfTrue="1">
      <formula>AND(NOT(ISBLANK(C13)),ISBLANK(E13),B13="S")</formula>
    </cfRule>
  </conditionalFormatting>
  <conditionalFormatting sqref="B13">
    <cfRule type="expression" dxfId="19" priority="22" stopIfTrue="1">
      <formula>AND(NOT(ISBLANK(C13)),ISBLANK(B13))</formula>
    </cfRule>
  </conditionalFormatting>
  <conditionalFormatting sqref="K13:M13">
    <cfRule type="expression" dxfId="18" priority="21" stopIfTrue="1">
      <formula>AND(NOT(ISBLANK($C13)),ISBLANK(K13))</formula>
    </cfRule>
  </conditionalFormatting>
  <conditionalFormatting sqref="J13:J16">
    <cfRule type="expression" priority="19" stopIfTrue="1">
      <formula>AND(SUM($O13:$S13)&gt;0,NOT(ISBLANK(J13)))</formula>
    </cfRule>
    <cfRule type="expression" dxfId="17" priority="20" stopIfTrue="1">
      <formula>SUM($O13:$S13)&gt;0</formula>
    </cfRule>
  </conditionalFormatting>
  <conditionalFormatting sqref="A17">
    <cfRule type="expression" dxfId="16" priority="18" stopIfTrue="1">
      <formula>AND(NOT(ISBLANK(C17)),ISBLANK(A17))</formula>
    </cfRule>
  </conditionalFormatting>
  <conditionalFormatting sqref="C17">
    <cfRule type="expression" dxfId="15" priority="16" stopIfTrue="1">
      <formula>ISBLANK(C17)</formula>
    </cfRule>
  </conditionalFormatting>
  <conditionalFormatting sqref="E17">
    <cfRule type="expression" dxfId="14" priority="17" stopIfTrue="1">
      <formula>AND(NOT(ISBLANK(C17)),ISBLANK(E17),B17="S")</formula>
    </cfRule>
  </conditionalFormatting>
  <conditionalFormatting sqref="B17">
    <cfRule type="expression" dxfId="13" priority="15" stopIfTrue="1">
      <formula>AND(NOT(ISBLANK(C17)),ISBLANK(B17))</formula>
    </cfRule>
  </conditionalFormatting>
  <conditionalFormatting sqref="M17">
    <cfRule type="expression" dxfId="12" priority="14" stopIfTrue="1">
      <formula>AND(NOT(ISBLANK($C17)),ISBLANK(M17))</formula>
    </cfRule>
  </conditionalFormatting>
  <conditionalFormatting sqref="J17">
    <cfRule type="expression" priority="12" stopIfTrue="1">
      <formula>AND(SUM($O17:$S17)&gt;0,NOT(ISBLANK(J17)))</formula>
    </cfRule>
    <cfRule type="expression" dxfId="11" priority="13" stopIfTrue="1">
      <formula>SUM($O17:$S17)&gt;0</formula>
    </cfRule>
  </conditionalFormatting>
  <conditionalFormatting sqref="K15:M16">
    <cfRule type="expression" dxfId="10" priority="11" stopIfTrue="1">
      <formula>AND(NOT(ISBLANK($C15)),ISBLANK(K15))</formula>
    </cfRule>
  </conditionalFormatting>
  <conditionalFormatting sqref="M12">
    <cfRule type="expression" dxfId="9" priority="10" stopIfTrue="1">
      <formula>AND(NOT(ISBLANK($C12)),ISBLANK(M12))</formula>
    </cfRule>
  </conditionalFormatting>
  <conditionalFormatting sqref="K17">
    <cfRule type="expression" dxfId="8" priority="9" stopIfTrue="1">
      <formula>AND(NOT(ISBLANK($C17)),ISBLANK(K17))</formula>
    </cfRule>
  </conditionalFormatting>
  <conditionalFormatting sqref="L17">
    <cfRule type="expression" dxfId="7" priority="8" stopIfTrue="1">
      <formula>AND(NOT(ISBLANK($C17)),ISBLANK(L17))</formula>
    </cfRule>
  </conditionalFormatting>
  <conditionalFormatting sqref="K12">
    <cfRule type="expression" dxfId="6" priority="7" stopIfTrue="1">
      <formula>AND(NOT(ISBLANK($C12)),ISBLANK(K12))</formula>
    </cfRule>
  </conditionalFormatting>
  <conditionalFormatting sqref="D14">
    <cfRule type="expression" dxfId="5" priority="6" stopIfTrue="1">
      <formula>AND(NOT(ISBLANK(B14)),ISBLANK(D14),A14="S")</formula>
    </cfRule>
  </conditionalFormatting>
  <conditionalFormatting sqref="D15">
    <cfRule type="expression" dxfId="4" priority="5" stopIfTrue="1">
      <formula>AND(NOT(ISBLANK(B15)),ISBLANK(D15),A15="S")</formula>
    </cfRule>
  </conditionalFormatting>
  <conditionalFormatting sqref="D16">
    <cfRule type="expression" dxfId="3" priority="4" stopIfTrue="1">
      <formula>AND(NOT(ISBLANK(B16)),ISBLANK(D16),A16="S")</formula>
    </cfRule>
  </conditionalFormatting>
  <conditionalFormatting sqref="D12">
    <cfRule type="expression" dxfId="2" priority="3" stopIfTrue="1">
      <formula>AND(NOT(ISBLANK(B12)),ISBLANK(D12),A12="S")</formula>
    </cfRule>
  </conditionalFormatting>
  <conditionalFormatting sqref="D13">
    <cfRule type="expression" dxfId="1" priority="2" stopIfTrue="1">
      <formula>AND(NOT(ISBLANK(B13)),ISBLANK(D13),A13="S")</formula>
    </cfRule>
  </conditionalFormatting>
  <conditionalFormatting sqref="D17">
    <cfRule type="expression" dxfId="0" priority="1" stopIfTrue="1">
      <formula>AND(NOT(ISBLANK(B17)),ISBLANK(D17),A17="S")</formula>
    </cfRule>
  </conditionalFormatting>
  <dataValidations count="3"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  <dataValidation type="list" allowBlank="1" showInputMessage="1" showErrorMessage="1" sqref="B12:B43">
      <formula1>$B$47:$B$50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3"/>
  <sheetViews>
    <sheetView zoomScale="80" zoomScaleNormal="80" workbookViewId="0">
      <selection activeCell="K38" sqref="K38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1" t="s">
        <v>0</v>
      </c>
      <c r="B1" s="98" t="s">
        <v>1</v>
      </c>
      <c r="C1" s="99"/>
      <c r="D1" s="99"/>
      <c r="E1" s="100"/>
      <c r="F1" s="2"/>
      <c r="G1" s="2"/>
      <c r="H1" s="2"/>
      <c r="I1" s="2"/>
      <c r="J1" s="2"/>
      <c r="K1" s="2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2</v>
      </c>
      <c r="B3" s="98" t="s">
        <v>129</v>
      </c>
      <c r="C3" s="99"/>
      <c r="D3" s="99"/>
      <c r="E3" s="10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3</v>
      </c>
      <c r="B5" s="12" t="s">
        <v>4</v>
      </c>
      <c r="C5" s="13">
        <v>43080</v>
      </c>
      <c r="D5" s="12" t="s">
        <v>5</v>
      </c>
      <c r="E5" s="13">
        <v>43110</v>
      </c>
      <c r="F5" s="14"/>
      <c r="G5" s="15"/>
      <c r="H5" s="16"/>
      <c r="I5" s="16"/>
      <c r="J5" s="16"/>
      <c r="K5" s="16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7" t="s">
        <v>6</v>
      </c>
      <c r="B8" s="18" t="s">
        <v>7</v>
      </c>
      <c r="C8" s="18" t="s">
        <v>8</v>
      </c>
      <c r="D8" s="18" t="s">
        <v>7</v>
      </c>
      <c r="E8" s="18" t="s">
        <v>9</v>
      </c>
      <c r="F8" s="18" t="s">
        <v>10</v>
      </c>
      <c r="G8" s="96" t="s">
        <v>11</v>
      </c>
      <c r="H8" s="101"/>
      <c r="I8" s="101"/>
      <c r="J8" s="97"/>
      <c r="K8" s="17" t="s">
        <v>12</v>
      </c>
      <c r="L8" s="18" t="s">
        <v>13</v>
      </c>
      <c r="M8" s="20" t="s">
        <v>14</v>
      </c>
      <c r="N8" s="20" t="s">
        <v>15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x14ac:dyDescent="0.2">
      <c r="A9" s="22" t="s">
        <v>16</v>
      </c>
      <c r="B9" s="23" t="s">
        <v>17</v>
      </c>
      <c r="C9" s="23" t="s">
        <v>18</v>
      </c>
      <c r="D9" s="23" t="s">
        <v>18</v>
      </c>
      <c r="E9" s="23" t="s">
        <v>19</v>
      </c>
      <c r="F9" s="23" t="s">
        <v>18</v>
      </c>
      <c r="G9" s="102"/>
      <c r="H9" s="103"/>
      <c r="I9" s="103"/>
      <c r="J9" s="104"/>
      <c r="K9" s="22" t="s">
        <v>20</v>
      </c>
      <c r="L9" s="23" t="s">
        <v>21</v>
      </c>
      <c r="M9" s="24"/>
      <c r="N9" s="25" t="s">
        <v>22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x14ac:dyDescent="0.2">
      <c r="A10" s="26" t="s">
        <v>23</v>
      </c>
      <c r="B10" s="27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28" t="s">
        <v>26</v>
      </c>
      <c r="H10" s="28" t="s">
        <v>27</v>
      </c>
      <c r="I10" s="28" t="s">
        <v>28</v>
      </c>
      <c r="J10" s="28"/>
      <c r="K10" s="29" t="s">
        <v>29</v>
      </c>
      <c r="L10" s="30"/>
      <c r="M10" s="31"/>
      <c r="N10" s="32"/>
    </row>
    <row r="11" spans="1:26" ht="0.75" customHeight="1" x14ac:dyDescent="0.2">
      <c r="A11" s="33"/>
      <c r="B11" s="27"/>
      <c r="C11" s="27"/>
      <c r="D11" s="27"/>
      <c r="E11" s="27"/>
      <c r="F11" s="27"/>
      <c r="G11" s="28"/>
      <c r="H11" s="28"/>
      <c r="I11" s="28"/>
      <c r="J11" s="28"/>
      <c r="K11" s="28"/>
      <c r="L11" s="30"/>
      <c r="M11" s="31"/>
      <c r="N11" s="31"/>
    </row>
    <row r="12" spans="1:26" ht="43.5" customHeight="1" x14ac:dyDescent="0.25">
      <c r="A12" s="34" t="s">
        <v>59</v>
      </c>
      <c r="B12" s="35" t="s">
        <v>32</v>
      </c>
      <c r="C12" s="36">
        <v>-189.94</v>
      </c>
      <c r="D12" s="37">
        <f t="shared" ref="D12:D26" si="0">IF(B12="S",IF(ISBLANK(E12),ROUND(C12*0.2/1.2,2),E12),"")</f>
        <v>-31.66</v>
      </c>
      <c r="E12" s="36"/>
      <c r="F12" s="38">
        <f t="shared" ref="F12" si="1">C12-D12</f>
        <v>-158.28</v>
      </c>
      <c r="G12" s="39">
        <v>471</v>
      </c>
      <c r="H12" s="39">
        <v>4020</v>
      </c>
      <c r="I12" s="40"/>
      <c r="J12" s="41" t="s">
        <v>31</v>
      </c>
      <c r="K12" s="41" t="s">
        <v>60</v>
      </c>
      <c r="L12" s="42" t="s">
        <v>61</v>
      </c>
      <c r="M12" s="42" t="s">
        <v>62</v>
      </c>
      <c r="N12" s="43" t="s">
        <v>36</v>
      </c>
    </row>
    <row r="13" spans="1:26" ht="20.100000000000001" customHeight="1" x14ac:dyDescent="0.25">
      <c r="A13" s="34"/>
      <c r="B13" s="35"/>
      <c r="C13" s="36"/>
      <c r="D13" s="37" t="str">
        <f t="shared" si="0"/>
        <v/>
      </c>
      <c r="E13" s="36"/>
      <c r="F13" s="38"/>
      <c r="G13" s="39"/>
      <c r="H13" s="39"/>
      <c r="I13" s="40"/>
      <c r="J13" s="41" t="s">
        <v>32</v>
      </c>
      <c r="K13" s="41"/>
      <c r="L13" s="43"/>
      <c r="M13" s="43"/>
      <c r="N13" s="43"/>
    </row>
    <row r="14" spans="1:26" ht="20.100000000000001" customHeight="1" x14ac:dyDescent="0.25">
      <c r="A14" s="34"/>
      <c r="B14" s="35"/>
      <c r="C14" s="36"/>
      <c r="D14" s="37" t="str">
        <f t="shared" si="0"/>
        <v/>
      </c>
      <c r="E14" s="36"/>
      <c r="F14" s="38"/>
      <c r="G14" s="39"/>
      <c r="H14" s="39"/>
      <c r="I14" s="40"/>
      <c r="J14" s="41" t="s">
        <v>32</v>
      </c>
      <c r="K14" s="41"/>
      <c r="L14" s="43"/>
      <c r="M14" s="43"/>
      <c r="N14" s="43"/>
      <c r="P14" s="5" t="b">
        <f t="shared" ref="P14:P26" si="2">OR(G14&lt;100,LEN(G14)=2)</f>
        <v>1</v>
      </c>
      <c r="Q14" s="5" t="b">
        <f t="shared" ref="Q14:Q26" si="3">OR(H14&lt;1000,LEN(H14)=3)</f>
        <v>1</v>
      </c>
      <c r="R14" s="5" t="b">
        <f t="shared" ref="R14:R26" si="4">IF(I14&lt;1000,TRUE)</f>
        <v>1</v>
      </c>
      <c r="S14" s="5" t="e">
        <f>OR(#REF!&lt;100000,LEN(#REF!)=5)</f>
        <v>#REF!</v>
      </c>
    </row>
    <row r="15" spans="1:26" ht="20.100000000000001" customHeight="1" x14ac:dyDescent="0.25">
      <c r="A15" s="34"/>
      <c r="B15" s="45"/>
      <c r="C15" s="36"/>
      <c r="D15" s="37" t="str">
        <f t="shared" si="0"/>
        <v/>
      </c>
      <c r="E15" s="36"/>
      <c r="F15" s="38"/>
      <c r="G15" s="39"/>
      <c r="H15" s="39"/>
      <c r="I15" s="40"/>
      <c r="J15" s="41" t="s">
        <v>32</v>
      </c>
      <c r="K15" s="41"/>
      <c r="L15" s="43"/>
      <c r="M15" s="43"/>
      <c r="N15" s="43"/>
      <c r="P15" s="5" t="b">
        <f t="shared" si="2"/>
        <v>1</v>
      </c>
      <c r="Q15" s="5" t="b">
        <f t="shared" si="3"/>
        <v>1</v>
      </c>
      <c r="R15" s="5" t="b">
        <f t="shared" si="4"/>
        <v>1</v>
      </c>
      <c r="S15" s="5" t="e">
        <f>OR(#REF!&lt;100000,LEN(#REF!)=5)</f>
        <v>#REF!</v>
      </c>
    </row>
    <row r="16" spans="1:26" ht="20.100000000000001" customHeight="1" x14ac:dyDescent="0.25">
      <c r="A16" s="34"/>
      <c r="B16" s="45"/>
      <c r="C16" s="36"/>
      <c r="D16" s="37" t="str">
        <f t="shared" si="0"/>
        <v/>
      </c>
      <c r="E16" s="36"/>
      <c r="F16" s="38"/>
      <c r="G16" s="39"/>
      <c r="H16" s="39"/>
      <c r="I16" s="39"/>
      <c r="J16" s="41" t="s">
        <v>32</v>
      </c>
      <c r="K16" s="41"/>
      <c r="L16" s="43"/>
      <c r="M16" s="43"/>
      <c r="N16" s="43"/>
      <c r="P16" s="5" t="b">
        <f t="shared" si="2"/>
        <v>1</v>
      </c>
      <c r="Q16" s="5" t="b">
        <f t="shared" si="3"/>
        <v>1</v>
      </c>
      <c r="R16" s="5" t="b">
        <f t="shared" si="4"/>
        <v>1</v>
      </c>
      <c r="S16" s="5" t="e">
        <f>OR(#REF!&lt;100000,LEN(#REF!)=5)</f>
        <v>#REF!</v>
      </c>
    </row>
    <row r="17" spans="1:19" ht="20.100000000000001" customHeight="1" x14ac:dyDescent="0.25">
      <c r="A17" s="34"/>
      <c r="B17" s="45"/>
      <c r="C17" s="36"/>
      <c r="D17" s="37" t="str">
        <f t="shared" si="0"/>
        <v/>
      </c>
      <c r="E17" s="36"/>
      <c r="F17" s="38"/>
      <c r="G17" s="39"/>
      <c r="H17" s="39"/>
      <c r="I17" s="39"/>
      <c r="J17" s="41" t="s">
        <v>32</v>
      </c>
      <c r="K17" s="41"/>
      <c r="L17" s="43"/>
      <c r="M17" s="43"/>
      <c r="N17" s="43"/>
      <c r="P17" s="5" t="b">
        <f t="shared" si="2"/>
        <v>1</v>
      </c>
      <c r="Q17" s="5" t="b">
        <f t="shared" si="3"/>
        <v>1</v>
      </c>
      <c r="R17" s="5" t="b">
        <f t="shared" si="4"/>
        <v>1</v>
      </c>
      <c r="S17" s="5" t="e">
        <f>OR(#REF!&lt;100000,LEN(#REF!)=5)</f>
        <v>#REF!</v>
      </c>
    </row>
    <row r="18" spans="1:19" ht="20.100000000000001" customHeight="1" x14ac:dyDescent="0.25">
      <c r="A18" s="34"/>
      <c r="B18" s="45"/>
      <c r="C18" s="36"/>
      <c r="D18" s="37"/>
      <c r="E18" s="36"/>
      <c r="F18" s="38"/>
      <c r="G18" s="39"/>
      <c r="H18" s="39"/>
      <c r="I18" s="39"/>
      <c r="J18" s="41" t="s">
        <v>32</v>
      </c>
      <c r="K18" s="41"/>
      <c r="L18" s="43"/>
      <c r="M18" s="43"/>
      <c r="N18" s="43"/>
      <c r="P18" s="5" t="b">
        <f t="shared" si="2"/>
        <v>1</v>
      </c>
      <c r="Q18" s="5" t="b">
        <f t="shared" si="3"/>
        <v>1</v>
      </c>
      <c r="R18" s="5" t="b">
        <f t="shared" si="4"/>
        <v>1</v>
      </c>
      <c r="S18" s="5" t="e">
        <f>OR(#REF!&lt;100000,LEN(#REF!)=5)</f>
        <v>#REF!</v>
      </c>
    </row>
    <row r="19" spans="1:19" ht="20.100000000000001" customHeight="1" x14ac:dyDescent="0.25">
      <c r="A19" s="34"/>
      <c r="B19" s="45"/>
      <c r="C19" s="36"/>
      <c r="D19" s="37" t="str">
        <f t="shared" si="0"/>
        <v/>
      </c>
      <c r="E19" s="36"/>
      <c r="F19" s="38"/>
      <c r="G19" s="39"/>
      <c r="H19" s="39"/>
      <c r="I19" s="39"/>
      <c r="J19" s="41" t="s">
        <v>32</v>
      </c>
      <c r="K19" s="41"/>
      <c r="L19" s="43"/>
      <c r="M19" s="43"/>
      <c r="N19" s="43"/>
      <c r="P19" s="5" t="b">
        <f t="shared" si="2"/>
        <v>1</v>
      </c>
      <c r="Q19" s="5" t="b">
        <f t="shared" si="3"/>
        <v>1</v>
      </c>
      <c r="R19" s="5" t="b">
        <f t="shared" si="4"/>
        <v>1</v>
      </c>
      <c r="S19" s="5" t="e">
        <f>OR(#REF!&lt;100000,LEN(#REF!)=5)</f>
        <v>#REF!</v>
      </c>
    </row>
    <row r="20" spans="1:19" ht="20.100000000000001" customHeight="1" x14ac:dyDescent="0.25">
      <c r="A20" s="34"/>
      <c r="B20" s="45"/>
      <c r="C20" s="36"/>
      <c r="D20" s="37" t="str">
        <f t="shared" si="0"/>
        <v/>
      </c>
      <c r="E20" s="36"/>
      <c r="F20" s="38"/>
      <c r="G20" s="39"/>
      <c r="H20" s="39"/>
      <c r="I20" s="39"/>
      <c r="J20" s="41" t="s">
        <v>32</v>
      </c>
      <c r="K20" s="41"/>
      <c r="L20" s="43"/>
      <c r="M20" s="43"/>
      <c r="N20" s="43"/>
      <c r="P20" s="5" t="b">
        <f t="shared" si="2"/>
        <v>1</v>
      </c>
      <c r="Q20" s="5" t="b">
        <f t="shared" si="3"/>
        <v>1</v>
      </c>
      <c r="R20" s="5" t="b">
        <f t="shared" si="4"/>
        <v>1</v>
      </c>
      <c r="S20" s="5" t="e">
        <f>OR(#REF!&lt;100000,LEN(#REF!)=5)</f>
        <v>#REF!</v>
      </c>
    </row>
    <row r="21" spans="1:19" ht="15.75" x14ac:dyDescent="0.25">
      <c r="A21" s="34"/>
      <c r="B21" s="45"/>
      <c r="C21" s="36"/>
      <c r="D21" s="37" t="str">
        <f t="shared" si="0"/>
        <v/>
      </c>
      <c r="E21" s="36"/>
      <c r="F21" s="38"/>
      <c r="G21" s="39"/>
      <c r="H21" s="39"/>
      <c r="I21" s="39"/>
      <c r="J21" s="41" t="s">
        <v>32</v>
      </c>
      <c r="K21" s="41"/>
      <c r="L21" s="43"/>
      <c r="M21" s="42"/>
      <c r="N21" s="43"/>
      <c r="P21" s="5" t="b">
        <f t="shared" si="2"/>
        <v>1</v>
      </c>
      <c r="Q21" s="5" t="b">
        <f t="shared" si="3"/>
        <v>1</v>
      </c>
      <c r="R21" s="5" t="b">
        <f t="shared" si="4"/>
        <v>1</v>
      </c>
      <c r="S21" s="5" t="e">
        <f>OR(#REF!&lt;100000,LEN(#REF!)=5)</f>
        <v>#REF!</v>
      </c>
    </row>
    <row r="22" spans="1:19" ht="20.100000000000001" customHeight="1" x14ac:dyDescent="0.25">
      <c r="A22" s="34"/>
      <c r="B22" s="45"/>
      <c r="C22" s="36"/>
      <c r="D22" s="37" t="str">
        <f t="shared" si="0"/>
        <v/>
      </c>
      <c r="E22" s="36"/>
      <c r="F22" s="38"/>
      <c r="G22" s="39"/>
      <c r="H22" s="39"/>
      <c r="I22" s="39"/>
      <c r="J22" s="41" t="s">
        <v>32</v>
      </c>
      <c r="K22" s="41"/>
      <c r="L22" s="43"/>
      <c r="M22" s="43"/>
      <c r="N22" s="43"/>
      <c r="P22" s="5" t="b">
        <f t="shared" si="2"/>
        <v>1</v>
      </c>
      <c r="Q22" s="5" t="b">
        <f t="shared" si="3"/>
        <v>1</v>
      </c>
      <c r="R22" s="5" t="b">
        <f t="shared" si="4"/>
        <v>1</v>
      </c>
      <c r="S22" s="5" t="e">
        <f>OR(#REF!&lt;100000,LEN(#REF!)=5)</f>
        <v>#REF!</v>
      </c>
    </row>
    <row r="23" spans="1:19" ht="20.100000000000001" customHeight="1" x14ac:dyDescent="0.25">
      <c r="A23" s="34"/>
      <c r="B23" s="45"/>
      <c r="C23" s="36"/>
      <c r="D23" s="37" t="str">
        <f t="shared" si="0"/>
        <v/>
      </c>
      <c r="E23" s="36"/>
      <c r="F23" s="38"/>
      <c r="G23" s="39"/>
      <c r="H23" s="39"/>
      <c r="I23" s="39"/>
      <c r="J23" s="41" t="s">
        <v>32</v>
      </c>
      <c r="K23" s="41"/>
      <c r="L23" s="43"/>
      <c r="M23" s="43"/>
      <c r="N23" s="43"/>
      <c r="P23" s="5" t="b">
        <f t="shared" si="2"/>
        <v>1</v>
      </c>
      <c r="Q23" s="5" t="b">
        <f t="shared" si="3"/>
        <v>1</v>
      </c>
      <c r="R23" s="5" t="b">
        <f t="shared" si="4"/>
        <v>1</v>
      </c>
      <c r="S23" s="5" t="e">
        <f>OR(#REF!&lt;100000,LEN(#REF!)=5)</f>
        <v>#REF!</v>
      </c>
    </row>
    <row r="24" spans="1:19" ht="20.100000000000001" customHeight="1" x14ac:dyDescent="0.25">
      <c r="A24" s="34"/>
      <c r="B24" s="45"/>
      <c r="C24" s="36"/>
      <c r="D24" s="37"/>
      <c r="E24" s="36"/>
      <c r="F24" s="38"/>
      <c r="G24" s="39"/>
      <c r="H24" s="39"/>
      <c r="I24" s="39"/>
      <c r="J24" s="41" t="s">
        <v>32</v>
      </c>
      <c r="K24" s="41"/>
      <c r="L24" s="43"/>
      <c r="M24" s="43"/>
      <c r="N24" s="43"/>
      <c r="P24" s="5" t="b">
        <f t="shared" si="2"/>
        <v>1</v>
      </c>
      <c r="Q24" s="5" t="b">
        <f t="shared" si="3"/>
        <v>1</v>
      </c>
      <c r="R24" s="5" t="b">
        <f t="shared" si="4"/>
        <v>1</v>
      </c>
      <c r="S24" s="5" t="e">
        <f>OR(#REF!&lt;100000,LEN(#REF!)=5)</f>
        <v>#REF!</v>
      </c>
    </row>
    <row r="25" spans="1:19" ht="20.100000000000001" customHeight="1" x14ac:dyDescent="0.25">
      <c r="A25" s="34"/>
      <c r="B25" s="45"/>
      <c r="C25" s="36"/>
      <c r="D25" s="37" t="str">
        <f t="shared" si="0"/>
        <v/>
      </c>
      <c r="E25" s="36"/>
      <c r="F25" s="38"/>
      <c r="G25" s="39"/>
      <c r="H25" s="39"/>
      <c r="I25" s="39"/>
      <c r="J25" s="41" t="s">
        <v>32</v>
      </c>
      <c r="K25" s="41"/>
      <c r="L25" s="43"/>
      <c r="M25" s="43"/>
      <c r="N25" s="43"/>
      <c r="P25" s="5" t="b">
        <f t="shared" si="2"/>
        <v>1</v>
      </c>
      <c r="Q25" s="5" t="b">
        <f t="shared" si="3"/>
        <v>1</v>
      </c>
    </row>
    <row r="26" spans="1:19" ht="15.75" x14ac:dyDescent="0.25">
      <c r="A26" s="34"/>
      <c r="B26" s="45"/>
      <c r="C26" s="36"/>
      <c r="D26" s="37" t="str">
        <f t="shared" si="0"/>
        <v/>
      </c>
      <c r="E26" s="36"/>
      <c r="F26" s="38"/>
      <c r="G26" s="39"/>
      <c r="H26" s="39"/>
      <c r="I26" s="39"/>
      <c r="J26" s="41" t="s">
        <v>32</v>
      </c>
      <c r="K26" s="41"/>
      <c r="L26" s="43"/>
      <c r="M26" s="42"/>
      <c r="N26" s="43"/>
      <c r="P26" s="5" t="b">
        <f t="shared" si="2"/>
        <v>1</v>
      </c>
      <c r="Q26" s="5" t="b">
        <f t="shared" si="3"/>
        <v>1</v>
      </c>
      <c r="R26" s="5" t="b">
        <f t="shared" si="4"/>
        <v>1</v>
      </c>
      <c r="S26" s="5" t="e">
        <f>OR(#REF!&lt;100000,LEN(#REF!)=5)</f>
        <v>#REF!</v>
      </c>
    </row>
    <row r="27" spans="1:19" ht="20.100000000000001" customHeight="1" thickBot="1" x14ac:dyDescent="0.25">
      <c r="A27" s="105" t="s">
        <v>51</v>
      </c>
      <c r="B27" s="106"/>
      <c r="C27" s="46">
        <f>SUM(C12:C26)</f>
        <v>-189.94</v>
      </c>
      <c r="D27" s="46">
        <f>SUM(D12:D26)</f>
        <v>-31.66</v>
      </c>
      <c r="E27" s="46"/>
      <c r="F27" s="46">
        <f>SUM(F12:F26)</f>
        <v>-158.28</v>
      </c>
      <c r="G27" s="47"/>
      <c r="H27" s="47"/>
      <c r="I27" s="47"/>
      <c r="J27" s="48"/>
      <c r="K27" s="48"/>
      <c r="L27" s="49"/>
      <c r="M27" s="50"/>
      <c r="N27" s="51"/>
    </row>
    <row r="29" spans="1:19" x14ac:dyDescent="0.2">
      <c r="B29" s="96" t="s">
        <v>52</v>
      </c>
      <c r="C29" s="97"/>
    </row>
    <row r="30" spans="1:19" x14ac:dyDescent="0.2">
      <c r="B30" s="52" t="s">
        <v>53</v>
      </c>
      <c r="C30" s="53" t="s">
        <v>54</v>
      </c>
    </row>
    <row r="31" spans="1:19" x14ac:dyDescent="0.2">
      <c r="B31" s="52" t="s">
        <v>31</v>
      </c>
      <c r="C31" s="53" t="s">
        <v>55</v>
      </c>
    </row>
    <row r="32" spans="1:19" x14ac:dyDescent="0.2">
      <c r="B32" s="52" t="s">
        <v>32</v>
      </c>
      <c r="C32" s="53" t="s">
        <v>56</v>
      </c>
    </row>
    <row r="33" spans="2:3" x14ac:dyDescent="0.2">
      <c r="B33" s="31" t="s">
        <v>57</v>
      </c>
      <c r="C33" s="54" t="s">
        <v>58</v>
      </c>
    </row>
  </sheetData>
  <mergeCells count="6">
    <mergeCell ref="B29:C29"/>
    <mergeCell ref="B1:E1"/>
    <mergeCell ref="B3:E3"/>
    <mergeCell ref="G8:J8"/>
    <mergeCell ref="G9:J9"/>
    <mergeCell ref="A27:B27"/>
  </mergeCells>
  <conditionalFormatting sqref="J12:K26">
    <cfRule type="expression" priority="6" stopIfTrue="1">
      <formula>AND(SUM($P12:$T12)&gt;0,NOT(ISBLANK(J12)))</formula>
    </cfRule>
    <cfRule type="expression" dxfId="348" priority="7" stopIfTrue="1">
      <formula>SUM($P12:$T12)&gt;0</formula>
    </cfRule>
  </conditionalFormatting>
  <conditionalFormatting sqref="C5 B1:E1 B3:E3 C13:C26 E5">
    <cfRule type="expression" dxfId="347" priority="8" stopIfTrue="1">
      <formula>ISBLANK(B1)</formula>
    </cfRule>
  </conditionalFormatting>
  <conditionalFormatting sqref="L13:N17 L19:N26 M18:N18">
    <cfRule type="expression" dxfId="346" priority="9" stopIfTrue="1">
      <formula>AND(NOT(ISBLANK($C13)),ISBLANK(L13))</formula>
    </cfRule>
  </conditionalFormatting>
  <conditionalFormatting sqref="B12:B26">
    <cfRule type="expression" dxfId="345" priority="10" stopIfTrue="1">
      <formula>AND(NOT(ISBLANK(C12)),ISBLANK(B12))</formula>
    </cfRule>
  </conditionalFormatting>
  <conditionalFormatting sqref="A12:A26">
    <cfRule type="expression" dxfId="344" priority="11" stopIfTrue="1">
      <formula>AND(NOT(ISBLANK(C12)),ISBLANK(A12))</formula>
    </cfRule>
  </conditionalFormatting>
  <conditionalFormatting sqref="E13:E26">
    <cfRule type="expression" dxfId="343" priority="12" stopIfTrue="1">
      <formula>AND(NOT(ISBLANK(C13)),ISBLANK(E13),B13="S")</formula>
    </cfRule>
  </conditionalFormatting>
  <conditionalFormatting sqref="N12">
    <cfRule type="expression" dxfId="342" priority="13" stopIfTrue="1">
      <formula>AND(NOT(ISBLANK(#REF!)),ISBLANK(N12))</formula>
    </cfRule>
  </conditionalFormatting>
  <conditionalFormatting sqref="C12">
    <cfRule type="expression" dxfId="341" priority="4" stopIfTrue="1">
      <formula>ISBLANK(C12)</formula>
    </cfRule>
  </conditionalFormatting>
  <conditionalFormatting sqref="E12">
    <cfRule type="expression" dxfId="340" priority="5" stopIfTrue="1">
      <formula>AND(NOT(ISBLANK(C12)),ISBLANK(E12),B12="S")</formula>
    </cfRule>
  </conditionalFormatting>
  <conditionalFormatting sqref="L18">
    <cfRule type="expression" dxfId="339" priority="3" stopIfTrue="1">
      <formula>AND(NOT(ISBLANK(#REF!)),ISBLANK(L18))</formula>
    </cfRule>
  </conditionalFormatting>
  <conditionalFormatting sqref="M12">
    <cfRule type="expression" dxfId="338" priority="2" stopIfTrue="1">
      <formula>AND(NOT(ISBLANK($C12)),ISBLANK(M12))</formula>
    </cfRule>
  </conditionalFormatting>
  <conditionalFormatting sqref="L12">
    <cfRule type="expression" dxfId="337" priority="1" stopIfTrue="1">
      <formula>AND(NOT(ISBLANK($C12)),ISBLANK(L12))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26">
      <formula1>$B$30:$B$33</formula1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8"/>
  <sheetViews>
    <sheetView workbookViewId="0">
      <selection activeCell="B4" sqref="B4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1" t="s">
        <v>0</v>
      </c>
      <c r="B1" s="98" t="s">
        <v>63</v>
      </c>
      <c r="C1" s="99"/>
      <c r="D1" s="99"/>
      <c r="E1" s="100"/>
      <c r="F1" s="2"/>
      <c r="G1" s="2"/>
      <c r="H1" s="2"/>
      <c r="I1" s="2"/>
      <c r="J1" s="2"/>
      <c r="K1" s="2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2</v>
      </c>
      <c r="B3" s="98" t="s">
        <v>151</v>
      </c>
      <c r="C3" s="99"/>
      <c r="D3" s="99"/>
      <c r="E3" s="10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3</v>
      </c>
      <c r="B5" s="12" t="s">
        <v>4</v>
      </c>
      <c r="C5" s="13">
        <v>43080</v>
      </c>
      <c r="D5" s="12" t="s">
        <v>5</v>
      </c>
      <c r="E5" s="13">
        <v>43110</v>
      </c>
      <c r="F5" s="14"/>
      <c r="G5" s="15"/>
      <c r="H5" s="16"/>
      <c r="I5" s="16"/>
      <c r="J5" s="16"/>
      <c r="K5" s="16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9" t="s">
        <v>6</v>
      </c>
      <c r="B8" s="18" t="s">
        <v>7</v>
      </c>
      <c r="C8" s="18" t="s">
        <v>8</v>
      </c>
      <c r="D8" s="18" t="s">
        <v>7</v>
      </c>
      <c r="E8" s="18" t="s">
        <v>9</v>
      </c>
      <c r="F8" s="18" t="s">
        <v>10</v>
      </c>
      <c r="G8" s="96" t="s">
        <v>11</v>
      </c>
      <c r="H8" s="101"/>
      <c r="I8" s="101"/>
      <c r="J8" s="97"/>
      <c r="K8" s="19" t="s">
        <v>12</v>
      </c>
      <c r="L8" s="18" t="s">
        <v>13</v>
      </c>
      <c r="M8" s="20" t="s">
        <v>14</v>
      </c>
      <c r="N8" s="20" t="s">
        <v>15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x14ac:dyDescent="0.2">
      <c r="A9" s="22" t="s">
        <v>16</v>
      </c>
      <c r="B9" s="23" t="s">
        <v>17</v>
      </c>
      <c r="C9" s="23" t="s">
        <v>18</v>
      </c>
      <c r="D9" s="23" t="s">
        <v>18</v>
      </c>
      <c r="E9" s="23" t="s">
        <v>19</v>
      </c>
      <c r="F9" s="23" t="s">
        <v>18</v>
      </c>
      <c r="G9" s="102"/>
      <c r="H9" s="103"/>
      <c r="I9" s="103"/>
      <c r="J9" s="104"/>
      <c r="K9" s="22" t="s">
        <v>20</v>
      </c>
      <c r="L9" s="23" t="s">
        <v>21</v>
      </c>
      <c r="M9" s="24"/>
      <c r="N9" s="25" t="s">
        <v>22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x14ac:dyDescent="0.2">
      <c r="A10" s="26" t="s">
        <v>23</v>
      </c>
      <c r="B10" s="27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56" t="s">
        <v>26</v>
      </c>
      <c r="H10" s="56" t="s">
        <v>27</v>
      </c>
      <c r="I10" s="56" t="s">
        <v>28</v>
      </c>
      <c r="J10" s="56"/>
      <c r="K10" s="29" t="s">
        <v>29</v>
      </c>
      <c r="L10" s="30"/>
      <c r="M10" s="31"/>
      <c r="N10" s="32"/>
    </row>
    <row r="11" spans="1:26" x14ac:dyDescent="0.2">
      <c r="A11" s="33"/>
      <c r="B11" s="27"/>
      <c r="C11" s="27"/>
      <c r="D11" s="27"/>
      <c r="E11" s="27"/>
      <c r="F11" s="27"/>
      <c r="G11" s="56"/>
      <c r="H11" s="56"/>
      <c r="I11" s="56"/>
      <c r="J11" s="56"/>
      <c r="K11" s="56"/>
      <c r="L11" s="30"/>
      <c r="M11" s="31"/>
      <c r="N11" s="31"/>
    </row>
    <row r="12" spans="1:26" ht="15.75" x14ac:dyDescent="0.25">
      <c r="A12" s="44" t="s">
        <v>64</v>
      </c>
      <c r="B12" s="45" t="s">
        <v>32</v>
      </c>
      <c r="C12" s="36">
        <v>435.2</v>
      </c>
      <c r="D12" s="37">
        <f>IF(B12="S",IF(ISBLANK(E12),ROUND(C12*0.2/1.2,2),E12),"")</f>
        <v>72.53</v>
      </c>
      <c r="E12" s="36"/>
      <c r="F12" s="38">
        <v>362.67</v>
      </c>
      <c r="G12" s="39">
        <v>528</v>
      </c>
      <c r="H12" s="39">
        <v>4102</v>
      </c>
      <c r="I12" s="39" t="s">
        <v>50</v>
      </c>
      <c r="J12" s="57" t="s">
        <v>32</v>
      </c>
      <c r="K12" s="57" t="s">
        <v>65</v>
      </c>
      <c r="L12" s="58" t="s">
        <v>66</v>
      </c>
      <c r="M12" s="58" t="s">
        <v>67</v>
      </c>
      <c r="N12" s="58" t="s">
        <v>68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0</v>
      </c>
      <c r="S12" s="5" t="e">
        <f>OR(#REF!&lt;100000,LEN(#REF!)=5)</f>
        <v>#REF!</v>
      </c>
    </row>
    <row r="13" spans="1:26" ht="15.75" x14ac:dyDescent="0.25">
      <c r="A13" s="44"/>
      <c r="B13" s="35"/>
      <c r="C13" s="36"/>
      <c r="D13" s="37" t="str">
        <f>IF(B13="S",IF(ISBLANK(E13),ROUND(C13*0.2/1.2,2),E13),"")</f>
        <v/>
      </c>
      <c r="E13" s="36"/>
      <c r="F13" s="38" t="s">
        <v>50</v>
      </c>
      <c r="G13" s="39" t="s">
        <v>50</v>
      </c>
      <c r="H13" s="39" t="s">
        <v>50</v>
      </c>
      <c r="I13" s="39" t="s">
        <v>50</v>
      </c>
      <c r="J13" s="57" t="s">
        <v>32</v>
      </c>
      <c r="K13" s="57"/>
      <c r="L13" s="58" t="s">
        <v>50</v>
      </c>
      <c r="M13" s="58"/>
      <c r="N13" s="58" t="s">
        <v>50</v>
      </c>
      <c r="P13" s="5" t="b">
        <f t="shared" si="0"/>
        <v>0</v>
      </c>
      <c r="Q13" s="5" t="b">
        <f t="shared" si="1"/>
        <v>0</v>
      </c>
      <c r="R13" s="5" t="b">
        <f t="shared" si="2"/>
        <v>0</v>
      </c>
      <c r="S13" s="5" t="e">
        <f>OR(#REF!&lt;100000,LEN(#REF!)=5)</f>
        <v>#REF!</v>
      </c>
    </row>
    <row r="14" spans="1:26" ht="15.75" x14ac:dyDescent="0.25">
      <c r="A14" s="44"/>
      <c r="B14" s="35"/>
      <c r="C14" s="36" t="s">
        <v>50</v>
      </c>
      <c r="D14" s="37" t="str">
        <f t="shared" ref="D14:D31" si="3">IF(B14="S",IF(ISBLANK(E14),ROUND(C14*0.2/1.2,2),E14),"")</f>
        <v/>
      </c>
      <c r="E14" s="36"/>
      <c r="F14" s="38" t="s">
        <v>50</v>
      </c>
      <c r="G14" s="39" t="s">
        <v>50</v>
      </c>
      <c r="H14" s="39" t="s">
        <v>50</v>
      </c>
      <c r="I14" s="39" t="s">
        <v>50</v>
      </c>
      <c r="J14" s="57" t="s">
        <v>32</v>
      </c>
      <c r="K14" s="57"/>
      <c r="L14" s="58" t="s">
        <v>50</v>
      </c>
      <c r="M14" s="58"/>
      <c r="N14" s="58" t="s">
        <v>50</v>
      </c>
      <c r="P14" s="5" t="b">
        <f t="shared" si="0"/>
        <v>0</v>
      </c>
      <c r="Q14" s="5" t="b">
        <f t="shared" si="1"/>
        <v>0</v>
      </c>
      <c r="R14" s="5" t="b">
        <f t="shared" si="2"/>
        <v>0</v>
      </c>
      <c r="S14" s="5" t="e">
        <f>OR(#REF!&lt;100000,LEN(#REF!)=5)</f>
        <v>#REF!</v>
      </c>
    </row>
    <row r="15" spans="1:26" ht="15.75" x14ac:dyDescent="0.25">
      <c r="A15" s="44"/>
      <c r="B15" s="45"/>
      <c r="C15" s="36" t="s">
        <v>50</v>
      </c>
      <c r="D15" s="37" t="str">
        <f t="shared" si="3"/>
        <v/>
      </c>
      <c r="E15" s="36"/>
      <c r="F15" s="38" t="s">
        <v>50</v>
      </c>
      <c r="G15" s="39" t="s">
        <v>50</v>
      </c>
      <c r="H15" s="39"/>
      <c r="I15" s="39" t="s">
        <v>50</v>
      </c>
      <c r="J15" s="57" t="s">
        <v>32</v>
      </c>
      <c r="K15" s="57"/>
      <c r="L15" s="58" t="s">
        <v>50</v>
      </c>
      <c r="M15" s="58"/>
      <c r="N15" s="58" t="s">
        <v>50</v>
      </c>
      <c r="P15" s="5" t="b">
        <f t="shared" si="0"/>
        <v>0</v>
      </c>
      <c r="Q15" s="5" t="b">
        <f t="shared" si="1"/>
        <v>1</v>
      </c>
      <c r="R15" s="5" t="b">
        <f t="shared" si="2"/>
        <v>0</v>
      </c>
      <c r="S15" s="5" t="e">
        <f>OR(#REF!&lt;100000,LEN(#REF!)=5)</f>
        <v>#REF!</v>
      </c>
    </row>
    <row r="16" spans="1:26" ht="15.75" x14ac:dyDescent="0.25">
      <c r="A16" s="44"/>
      <c r="B16" s="45"/>
      <c r="C16" s="36"/>
      <c r="D16" s="37" t="str">
        <f t="shared" si="3"/>
        <v/>
      </c>
      <c r="E16" s="36"/>
      <c r="F16" s="38" t="s">
        <v>50</v>
      </c>
      <c r="G16" s="39" t="s">
        <v>50</v>
      </c>
      <c r="H16" s="39" t="s">
        <v>50</v>
      </c>
      <c r="I16" s="39" t="s">
        <v>50</v>
      </c>
      <c r="J16" s="57" t="s">
        <v>32</v>
      </c>
      <c r="K16" s="57"/>
      <c r="L16" s="58" t="s">
        <v>50</v>
      </c>
      <c r="M16" s="58"/>
      <c r="N16" s="58" t="s">
        <v>50</v>
      </c>
      <c r="P16" s="5" t="b">
        <f t="shared" si="0"/>
        <v>0</v>
      </c>
      <c r="Q16" s="5" t="b">
        <f t="shared" si="1"/>
        <v>0</v>
      </c>
      <c r="R16" s="5" t="b">
        <f t="shared" si="2"/>
        <v>0</v>
      </c>
      <c r="S16" s="5" t="e">
        <f>OR(#REF!&lt;100000,LEN(#REF!)=5)</f>
        <v>#REF!</v>
      </c>
    </row>
    <row r="17" spans="1:19" ht="15.75" x14ac:dyDescent="0.25">
      <c r="A17" s="44"/>
      <c r="B17" s="45"/>
      <c r="C17" s="36"/>
      <c r="D17" s="37" t="str">
        <f t="shared" si="3"/>
        <v/>
      </c>
      <c r="E17" s="36"/>
      <c r="F17" s="38" t="s">
        <v>50</v>
      </c>
      <c r="G17" s="39" t="s">
        <v>50</v>
      </c>
      <c r="H17" s="39" t="s">
        <v>50</v>
      </c>
      <c r="I17" s="39" t="s">
        <v>50</v>
      </c>
      <c r="J17" s="57" t="s">
        <v>32</v>
      </c>
      <c r="K17" s="57"/>
      <c r="L17" s="58" t="s">
        <v>50</v>
      </c>
      <c r="M17" s="58"/>
      <c r="N17" s="58" t="s">
        <v>50</v>
      </c>
      <c r="P17" s="5" t="b">
        <f t="shared" si="0"/>
        <v>0</v>
      </c>
      <c r="Q17" s="5" t="b">
        <f t="shared" si="1"/>
        <v>0</v>
      </c>
      <c r="R17" s="5" t="b">
        <f t="shared" si="2"/>
        <v>0</v>
      </c>
      <c r="S17" s="5" t="e">
        <f>OR(#REF!&lt;100000,LEN(#REF!)=5)</f>
        <v>#REF!</v>
      </c>
    </row>
    <row r="18" spans="1:19" ht="15.75" x14ac:dyDescent="0.25">
      <c r="A18" s="44"/>
      <c r="B18" s="45"/>
      <c r="C18" s="36"/>
      <c r="D18" s="37" t="str">
        <f t="shared" si="3"/>
        <v/>
      </c>
      <c r="E18" s="36"/>
      <c r="F18" s="38" t="s">
        <v>50</v>
      </c>
      <c r="G18" s="39" t="s">
        <v>50</v>
      </c>
      <c r="H18" s="39" t="s">
        <v>50</v>
      </c>
      <c r="I18" s="39" t="s">
        <v>50</v>
      </c>
      <c r="J18" s="57" t="s">
        <v>32</v>
      </c>
      <c r="K18" s="59"/>
      <c r="L18" s="58" t="s">
        <v>50</v>
      </c>
      <c r="M18" s="60"/>
      <c r="N18" s="58" t="s">
        <v>50</v>
      </c>
      <c r="P18" s="5" t="b">
        <f t="shared" si="0"/>
        <v>0</v>
      </c>
      <c r="Q18" s="5" t="b">
        <f t="shared" si="1"/>
        <v>0</v>
      </c>
      <c r="R18" s="5" t="b">
        <f t="shared" si="2"/>
        <v>0</v>
      </c>
      <c r="S18" s="5" t="e">
        <f>OR(#REF!&lt;100000,LEN(#REF!)=5)</f>
        <v>#REF!</v>
      </c>
    </row>
    <row r="19" spans="1:19" ht="15.75" x14ac:dyDescent="0.25">
      <c r="A19" s="44"/>
      <c r="B19" s="45"/>
      <c r="C19" s="36"/>
      <c r="D19" s="37" t="str">
        <f t="shared" si="3"/>
        <v/>
      </c>
      <c r="E19" s="36"/>
      <c r="F19" s="38"/>
      <c r="G19" s="39"/>
      <c r="H19" s="39"/>
      <c r="I19" s="39"/>
      <c r="J19" s="57" t="s">
        <v>32</v>
      </c>
      <c r="K19" s="57"/>
      <c r="L19" s="58"/>
      <c r="M19" s="58"/>
      <c r="N19" s="58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44"/>
      <c r="B20" s="45"/>
      <c r="C20" s="36"/>
      <c r="D20" s="37" t="str">
        <f t="shared" si="3"/>
        <v/>
      </c>
      <c r="E20" s="36"/>
      <c r="F20" s="38" t="s">
        <v>50</v>
      </c>
      <c r="G20" s="39"/>
      <c r="H20" s="39" t="s">
        <v>50</v>
      </c>
      <c r="I20" s="39" t="s">
        <v>50</v>
      </c>
      <c r="J20" s="57" t="s">
        <v>32</v>
      </c>
      <c r="K20" s="57"/>
      <c r="L20" s="58"/>
      <c r="M20" s="58"/>
      <c r="N20" s="58"/>
      <c r="P20" s="5" t="b">
        <f t="shared" si="0"/>
        <v>1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44"/>
      <c r="B21" s="45"/>
      <c r="C21" s="36"/>
      <c r="D21" s="37" t="str">
        <f t="shared" si="3"/>
        <v/>
      </c>
      <c r="E21" s="36"/>
      <c r="F21" s="38" t="s">
        <v>50</v>
      </c>
      <c r="G21" s="39" t="s">
        <v>50</v>
      </c>
      <c r="H21" s="39" t="s">
        <v>50</v>
      </c>
      <c r="I21" s="39" t="s">
        <v>50</v>
      </c>
      <c r="J21" s="57" t="s">
        <v>32</v>
      </c>
      <c r="K21" s="57"/>
      <c r="L21" s="58"/>
      <c r="M21" s="58"/>
      <c r="N21" s="58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44"/>
      <c r="B22" s="45"/>
      <c r="C22" s="36"/>
      <c r="D22" s="37" t="str">
        <f t="shared" si="3"/>
        <v/>
      </c>
      <c r="E22" s="36"/>
      <c r="F22" s="38" t="s">
        <v>50</v>
      </c>
      <c r="G22" s="39" t="s">
        <v>50</v>
      </c>
      <c r="H22" s="39" t="s">
        <v>50</v>
      </c>
      <c r="I22" s="39" t="s">
        <v>50</v>
      </c>
      <c r="J22" s="57" t="s">
        <v>32</v>
      </c>
      <c r="K22" s="57"/>
      <c r="L22" s="58"/>
      <c r="M22" s="58"/>
      <c r="N22" s="58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44"/>
      <c r="B23" s="45"/>
      <c r="C23" s="36"/>
      <c r="D23" s="37" t="str">
        <f t="shared" si="3"/>
        <v/>
      </c>
      <c r="E23" s="36"/>
      <c r="F23" s="38" t="s">
        <v>50</v>
      </c>
      <c r="G23" s="39" t="s">
        <v>50</v>
      </c>
      <c r="H23" s="39" t="s">
        <v>50</v>
      </c>
      <c r="I23" s="39" t="s">
        <v>50</v>
      </c>
      <c r="J23" s="57" t="s">
        <v>32</v>
      </c>
      <c r="K23" s="57"/>
      <c r="L23" s="58"/>
      <c r="M23" s="58"/>
      <c r="N23" s="58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44"/>
      <c r="B24" s="45"/>
      <c r="C24" s="36"/>
      <c r="D24" s="37" t="str">
        <f t="shared" si="3"/>
        <v/>
      </c>
      <c r="E24" s="36"/>
      <c r="F24" s="38" t="s">
        <v>50</v>
      </c>
      <c r="G24" s="39" t="s">
        <v>50</v>
      </c>
      <c r="H24" s="39" t="s">
        <v>50</v>
      </c>
      <c r="I24" s="39" t="s">
        <v>50</v>
      </c>
      <c r="J24" s="57" t="s">
        <v>32</v>
      </c>
      <c r="K24" s="57"/>
      <c r="L24" s="58"/>
      <c r="M24" s="58"/>
      <c r="N24" s="58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44"/>
      <c r="B25" s="45"/>
      <c r="C25" s="36"/>
      <c r="D25" s="37" t="str">
        <f t="shared" si="3"/>
        <v/>
      </c>
      <c r="E25" s="36"/>
      <c r="F25" s="38" t="s">
        <v>50</v>
      </c>
      <c r="G25" s="39" t="s">
        <v>50</v>
      </c>
      <c r="H25" s="39" t="s">
        <v>50</v>
      </c>
      <c r="I25" s="39" t="s">
        <v>50</v>
      </c>
      <c r="J25" s="57" t="s">
        <v>32</v>
      </c>
      <c r="K25" s="57"/>
      <c r="L25" s="58"/>
      <c r="M25" s="58"/>
      <c r="N25" s="58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44"/>
      <c r="B26" s="45"/>
      <c r="C26" s="36"/>
      <c r="D26" s="37" t="str">
        <f t="shared" si="3"/>
        <v/>
      </c>
      <c r="E26" s="36"/>
      <c r="F26" s="38" t="s">
        <v>50</v>
      </c>
      <c r="G26" s="39" t="s">
        <v>50</v>
      </c>
      <c r="H26" s="39" t="s">
        <v>50</v>
      </c>
      <c r="I26" s="39" t="s">
        <v>50</v>
      </c>
      <c r="J26" s="57" t="s">
        <v>32</v>
      </c>
      <c r="K26" s="57"/>
      <c r="L26" s="58"/>
      <c r="M26" s="58"/>
      <c r="N26" s="58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44"/>
      <c r="B27" s="45"/>
      <c r="C27" s="36"/>
      <c r="D27" s="37" t="str">
        <f t="shared" si="3"/>
        <v/>
      </c>
      <c r="E27" s="36"/>
      <c r="F27" s="38" t="s">
        <v>50</v>
      </c>
      <c r="G27" s="39" t="s">
        <v>50</v>
      </c>
      <c r="H27" s="39" t="s">
        <v>50</v>
      </c>
      <c r="I27" s="39" t="s">
        <v>50</v>
      </c>
      <c r="J27" s="57" t="s">
        <v>32</v>
      </c>
      <c r="K27" s="57"/>
      <c r="L27" s="58"/>
      <c r="M27" s="58"/>
      <c r="N27" s="58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44"/>
      <c r="B28" s="45"/>
      <c r="C28" s="36"/>
      <c r="D28" s="37" t="str">
        <f t="shared" si="3"/>
        <v/>
      </c>
      <c r="E28" s="36"/>
      <c r="F28" s="38" t="s">
        <v>50</v>
      </c>
      <c r="G28" s="39" t="s">
        <v>50</v>
      </c>
      <c r="H28" s="39" t="s">
        <v>50</v>
      </c>
      <c r="I28" s="39" t="s">
        <v>50</v>
      </c>
      <c r="J28" s="57" t="s">
        <v>32</v>
      </c>
      <c r="K28" s="57"/>
      <c r="L28" s="58"/>
      <c r="M28" s="58"/>
      <c r="N28" s="58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44"/>
      <c r="B29" s="45"/>
      <c r="C29" s="36"/>
      <c r="D29" s="37" t="str">
        <f t="shared" si="3"/>
        <v/>
      </c>
      <c r="E29" s="36"/>
      <c r="F29" s="38" t="s">
        <v>50</v>
      </c>
      <c r="G29" s="39" t="s">
        <v>50</v>
      </c>
      <c r="H29" s="39" t="s">
        <v>50</v>
      </c>
      <c r="I29" s="39" t="s">
        <v>50</v>
      </c>
      <c r="J29" s="57" t="s">
        <v>32</v>
      </c>
      <c r="K29" s="57"/>
      <c r="L29" s="58"/>
      <c r="M29" s="58"/>
      <c r="N29" s="58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44"/>
      <c r="B30" s="45"/>
      <c r="C30" s="36"/>
      <c r="D30" s="37" t="str">
        <f t="shared" si="3"/>
        <v/>
      </c>
      <c r="E30" s="36"/>
      <c r="F30" s="38" t="s">
        <v>50</v>
      </c>
      <c r="G30" s="39" t="s">
        <v>50</v>
      </c>
      <c r="H30" s="39" t="s">
        <v>50</v>
      </c>
      <c r="I30" s="39" t="s">
        <v>50</v>
      </c>
      <c r="J30" s="57" t="s">
        <v>32</v>
      </c>
      <c r="K30" s="57"/>
      <c r="L30" s="58"/>
      <c r="M30" s="58"/>
      <c r="N30" s="58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44"/>
      <c r="B31" s="45"/>
      <c r="C31" s="36"/>
      <c r="D31" s="61" t="str">
        <f t="shared" si="3"/>
        <v/>
      </c>
      <c r="E31" s="36"/>
      <c r="F31" s="38" t="s">
        <v>50</v>
      </c>
      <c r="G31" s="39" t="s">
        <v>50</v>
      </c>
      <c r="H31" s="39" t="s">
        <v>50</v>
      </c>
      <c r="I31" s="39" t="s">
        <v>50</v>
      </c>
      <c r="J31" s="57" t="s">
        <v>32</v>
      </c>
      <c r="K31" s="57"/>
      <c r="L31" s="58"/>
      <c r="M31" s="58"/>
      <c r="N31" s="58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05" t="s">
        <v>51</v>
      </c>
      <c r="B32" s="106"/>
      <c r="C32" s="46">
        <f>SUM(C12:C31)</f>
        <v>435.2</v>
      </c>
      <c r="D32" s="46">
        <f>SUM(D12:D31)</f>
        <v>72.53</v>
      </c>
      <c r="E32" s="46"/>
      <c r="F32" s="46">
        <f>SUM(F12:F31)</f>
        <v>362.67</v>
      </c>
      <c r="G32" s="47"/>
      <c r="H32" s="47"/>
      <c r="I32" s="47"/>
      <c r="J32" s="48"/>
      <c r="K32" s="48"/>
      <c r="L32" s="49"/>
      <c r="M32" s="50"/>
      <c r="N32" s="51"/>
    </row>
    <row r="34" spans="2:3" x14ac:dyDescent="0.2">
      <c r="B34" s="96" t="s">
        <v>52</v>
      </c>
      <c r="C34" s="97"/>
    </row>
    <row r="35" spans="2:3" x14ac:dyDescent="0.2">
      <c r="B35" s="52" t="s">
        <v>53</v>
      </c>
      <c r="C35" s="53" t="s">
        <v>54</v>
      </c>
    </row>
    <row r="36" spans="2:3" x14ac:dyDescent="0.2">
      <c r="B36" s="52" t="s">
        <v>31</v>
      </c>
      <c r="C36" s="53" t="s">
        <v>55</v>
      </c>
    </row>
    <row r="37" spans="2:3" x14ac:dyDescent="0.2">
      <c r="B37" s="52" t="s">
        <v>32</v>
      </c>
      <c r="C37" s="53" t="s">
        <v>56</v>
      </c>
    </row>
    <row r="38" spans="2:3" x14ac:dyDescent="0.2">
      <c r="B38" s="31" t="s">
        <v>57</v>
      </c>
      <c r="C38" s="54" t="s">
        <v>58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3" stopIfTrue="1">
      <formula>AND(SUM($P12:$T12)&gt;0,NOT(ISBLANK(J12)))</formula>
    </cfRule>
    <cfRule type="expression" dxfId="336" priority="4" stopIfTrue="1">
      <formula>SUM($P12:$T12)&gt;0</formula>
    </cfRule>
  </conditionalFormatting>
  <conditionalFormatting sqref="E5 C12:C31 C5 B1:E1 B3:E3">
    <cfRule type="expression" dxfId="335" priority="5" stopIfTrue="1">
      <formula>ISBLANK(B1)</formula>
    </cfRule>
  </conditionalFormatting>
  <conditionalFormatting sqref="L12:N12 L14:N17 L19:N31">
    <cfRule type="expression" dxfId="334" priority="6" stopIfTrue="1">
      <formula>AND(NOT(ISBLANK($C12)),ISBLANK(L12))</formula>
    </cfRule>
  </conditionalFormatting>
  <conditionalFormatting sqref="B12:B31">
    <cfRule type="expression" dxfId="333" priority="7" stopIfTrue="1">
      <formula>AND(NOT(ISBLANK(C12)),ISBLANK(B12))</formula>
    </cfRule>
  </conditionalFormatting>
  <conditionalFormatting sqref="A12:A31">
    <cfRule type="expression" dxfId="332" priority="8" stopIfTrue="1">
      <formula>AND(NOT(ISBLANK(C12)),ISBLANK(A12))</formula>
    </cfRule>
  </conditionalFormatting>
  <conditionalFormatting sqref="E12:E31">
    <cfRule type="expression" dxfId="331" priority="9" stopIfTrue="1">
      <formula>AND(NOT(ISBLANK(C12)),ISBLANK(E12),B12="S")</formula>
    </cfRule>
  </conditionalFormatting>
  <conditionalFormatting sqref="L13:N13">
    <cfRule type="expression" dxfId="330" priority="10" stopIfTrue="1">
      <formula>AND(NOT(ISBLANK($C18)),ISBLANK(L13))</formula>
    </cfRule>
  </conditionalFormatting>
  <conditionalFormatting sqref="N18">
    <cfRule type="expression" dxfId="329" priority="2" stopIfTrue="1">
      <formula>AND(NOT(ISBLANK($C18)),ISBLANK(N18))</formula>
    </cfRule>
  </conditionalFormatting>
  <conditionalFormatting sqref="L18">
    <cfRule type="expression" dxfId="328" priority="1" stopIfTrue="1">
      <formula>AND(NOT(ISBLANK($C18)),ISBLANK(L18))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41"/>
  <sheetViews>
    <sheetView workbookViewId="0">
      <selection activeCell="L37" sqref="L37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1" t="s">
        <v>0</v>
      </c>
      <c r="B1" s="98" t="s">
        <v>63</v>
      </c>
      <c r="C1" s="99"/>
      <c r="D1" s="99"/>
      <c r="E1" s="100"/>
      <c r="F1" s="2"/>
      <c r="G1" s="2"/>
      <c r="H1" s="2"/>
      <c r="I1" s="2"/>
      <c r="J1" s="2"/>
      <c r="K1" s="2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2</v>
      </c>
      <c r="B3" s="98" t="s">
        <v>145</v>
      </c>
      <c r="C3" s="99"/>
      <c r="D3" s="99"/>
      <c r="E3" s="10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3</v>
      </c>
      <c r="B5" s="12" t="s">
        <v>4</v>
      </c>
      <c r="C5" s="13">
        <v>43080</v>
      </c>
      <c r="D5" s="12" t="s">
        <v>5</v>
      </c>
      <c r="E5" s="13">
        <v>43110</v>
      </c>
      <c r="F5" s="14"/>
      <c r="G5" s="15"/>
      <c r="H5" s="16"/>
      <c r="I5" s="16"/>
      <c r="J5" s="16"/>
      <c r="K5" s="16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55" t="s">
        <v>6</v>
      </c>
      <c r="B8" s="18" t="s">
        <v>7</v>
      </c>
      <c r="C8" s="18" t="s">
        <v>8</v>
      </c>
      <c r="D8" s="18" t="s">
        <v>7</v>
      </c>
      <c r="E8" s="18" t="s">
        <v>9</v>
      </c>
      <c r="F8" s="18" t="s">
        <v>10</v>
      </c>
      <c r="G8" s="96" t="s">
        <v>11</v>
      </c>
      <c r="H8" s="101"/>
      <c r="I8" s="101"/>
      <c r="J8" s="97"/>
      <c r="K8" s="55" t="s">
        <v>12</v>
      </c>
      <c r="L8" s="18" t="s">
        <v>13</v>
      </c>
      <c r="M8" s="20" t="s">
        <v>14</v>
      </c>
      <c r="N8" s="20" t="s">
        <v>15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x14ac:dyDescent="0.2">
      <c r="A9" s="22" t="s">
        <v>16</v>
      </c>
      <c r="B9" s="23" t="s">
        <v>17</v>
      </c>
      <c r="C9" s="23" t="s">
        <v>18</v>
      </c>
      <c r="D9" s="23" t="s">
        <v>18</v>
      </c>
      <c r="E9" s="23" t="s">
        <v>19</v>
      </c>
      <c r="F9" s="23" t="s">
        <v>18</v>
      </c>
      <c r="G9" s="102"/>
      <c r="H9" s="103"/>
      <c r="I9" s="103"/>
      <c r="J9" s="104"/>
      <c r="K9" s="22" t="s">
        <v>20</v>
      </c>
      <c r="L9" s="23" t="s">
        <v>21</v>
      </c>
      <c r="M9" s="24"/>
      <c r="N9" s="25" t="s">
        <v>22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x14ac:dyDescent="0.2">
      <c r="A10" s="26" t="s">
        <v>23</v>
      </c>
      <c r="B10" s="27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56" t="s">
        <v>26</v>
      </c>
      <c r="H10" s="56" t="s">
        <v>27</v>
      </c>
      <c r="I10" s="56" t="s">
        <v>28</v>
      </c>
      <c r="J10" s="56"/>
      <c r="K10" s="29" t="s">
        <v>29</v>
      </c>
      <c r="L10" s="30"/>
      <c r="M10" s="31"/>
      <c r="N10" s="32"/>
    </row>
    <row r="11" spans="1:26" x14ac:dyDescent="0.2">
      <c r="A11" s="33"/>
      <c r="B11" s="27"/>
      <c r="C11" s="27"/>
      <c r="D11" s="27"/>
      <c r="E11" s="27"/>
      <c r="F11" s="27"/>
      <c r="G11" s="56"/>
      <c r="H11" s="56"/>
      <c r="I11" s="56"/>
      <c r="J11" s="56"/>
      <c r="K11" s="56"/>
      <c r="L11" s="30"/>
      <c r="M11" s="31"/>
      <c r="N11" s="31"/>
    </row>
    <row r="12" spans="1:26" ht="15.75" x14ac:dyDescent="0.25">
      <c r="A12" s="34">
        <v>43081</v>
      </c>
      <c r="B12" s="45" t="s">
        <v>57</v>
      </c>
      <c r="C12" s="36">
        <v>39.47</v>
      </c>
      <c r="D12" s="37"/>
      <c r="E12" s="36"/>
      <c r="F12" s="36">
        <v>39.47</v>
      </c>
      <c r="G12" s="39">
        <v>690</v>
      </c>
      <c r="H12" s="39">
        <v>4400</v>
      </c>
      <c r="I12" s="39"/>
      <c r="J12" s="57"/>
      <c r="K12" s="57" t="s">
        <v>69</v>
      </c>
      <c r="L12" s="58" t="s">
        <v>70</v>
      </c>
      <c r="M12" s="58" t="s">
        <v>71</v>
      </c>
      <c r="N12" s="58" t="s">
        <v>72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63">
        <v>43084</v>
      </c>
      <c r="B13" s="35" t="s">
        <v>57</v>
      </c>
      <c r="C13" s="36">
        <v>3.72</v>
      </c>
      <c r="D13" s="36"/>
      <c r="E13" s="36"/>
      <c r="F13" s="36">
        <v>3.72</v>
      </c>
      <c r="G13" s="39">
        <v>690</v>
      </c>
      <c r="H13" s="39">
        <v>4400</v>
      </c>
      <c r="I13" s="39"/>
      <c r="J13" s="57"/>
      <c r="K13" s="57" t="s">
        <v>69</v>
      </c>
      <c r="L13" s="58" t="s">
        <v>70</v>
      </c>
      <c r="M13" s="58" t="s">
        <v>73</v>
      </c>
      <c r="N13" s="58" t="s">
        <v>72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63">
        <v>43086</v>
      </c>
      <c r="B14" s="35" t="s">
        <v>57</v>
      </c>
      <c r="C14" s="36">
        <v>45.6</v>
      </c>
      <c r="D14" s="36"/>
      <c r="E14" s="36"/>
      <c r="F14" s="36">
        <v>45.6</v>
      </c>
      <c r="G14" s="39">
        <v>690</v>
      </c>
      <c r="H14" s="39">
        <v>4400</v>
      </c>
      <c r="I14" s="39"/>
      <c r="J14" s="57"/>
      <c r="K14" s="57" t="s">
        <v>69</v>
      </c>
      <c r="L14" s="58" t="s">
        <v>70</v>
      </c>
      <c r="M14" s="58" t="s">
        <v>71</v>
      </c>
      <c r="N14" s="58" t="s">
        <v>72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63">
        <v>43102</v>
      </c>
      <c r="B15" s="45" t="s">
        <v>57</v>
      </c>
      <c r="C15" s="36">
        <v>22</v>
      </c>
      <c r="D15" s="36"/>
      <c r="E15" s="36"/>
      <c r="F15" s="36">
        <v>22</v>
      </c>
      <c r="G15" s="39">
        <v>690</v>
      </c>
      <c r="H15" s="39">
        <v>4400</v>
      </c>
      <c r="I15" s="40"/>
      <c r="J15" s="57"/>
      <c r="K15" s="57" t="s">
        <v>69</v>
      </c>
      <c r="L15" s="58" t="s">
        <v>70</v>
      </c>
      <c r="M15" s="58" t="s">
        <v>71</v>
      </c>
      <c r="N15" s="58" t="s">
        <v>72</v>
      </c>
      <c r="P15" s="5" t="b">
        <f t="shared" si="0"/>
        <v>0</v>
      </c>
      <c r="Q15" s="5" t="b">
        <f t="shared" si="1"/>
        <v>0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34">
        <v>43104</v>
      </c>
      <c r="B16" s="45" t="s">
        <v>57</v>
      </c>
      <c r="C16" s="36">
        <v>8.6999999999999993</v>
      </c>
      <c r="D16" s="36"/>
      <c r="E16" s="36"/>
      <c r="F16" s="36">
        <v>8.6999999999999993</v>
      </c>
      <c r="G16" s="39">
        <v>690</v>
      </c>
      <c r="H16" s="39">
        <v>4400</v>
      </c>
      <c r="I16" s="40"/>
      <c r="J16" s="57"/>
      <c r="K16" s="57" t="s">
        <v>69</v>
      </c>
      <c r="L16" s="58" t="s">
        <v>70</v>
      </c>
      <c r="M16" s="58" t="s">
        <v>71</v>
      </c>
      <c r="N16" s="58" t="s">
        <v>72</v>
      </c>
      <c r="P16" s="5" t="b">
        <f>OR(G16&lt;100,LEN(G16)=2)</f>
        <v>0</v>
      </c>
      <c r="Q16" s="5" t="b">
        <f>OR(H16&lt;1000,LEN(H16)=3)</f>
        <v>0</v>
      </c>
      <c r="R16" s="5" t="b">
        <f>IF(I16&lt;1000,TRUE)</f>
        <v>1</v>
      </c>
      <c r="S16" s="5" t="e">
        <f>OR(#REF!&lt;100000,LEN(#REF!)=5)</f>
        <v>#REF!</v>
      </c>
    </row>
    <row r="17" spans="1:19" ht="15.75" x14ac:dyDescent="0.25">
      <c r="A17" s="34">
        <v>43108</v>
      </c>
      <c r="B17" s="45" t="s">
        <v>57</v>
      </c>
      <c r="C17" s="36">
        <v>37.94</v>
      </c>
      <c r="D17" s="36"/>
      <c r="E17" s="36"/>
      <c r="F17" s="36">
        <v>37.94</v>
      </c>
      <c r="G17" s="39">
        <v>690</v>
      </c>
      <c r="H17" s="39">
        <v>4400</v>
      </c>
      <c r="I17" s="40"/>
      <c r="J17" s="57"/>
      <c r="K17" s="57" t="s">
        <v>69</v>
      </c>
      <c r="L17" s="58" t="s">
        <v>70</v>
      </c>
      <c r="M17" s="58" t="s">
        <v>71</v>
      </c>
      <c r="N17" s="58" t="s">
        <v>72</v>
      </c>
      <c r="P17" s="5" t="b">
        <f>OR(G17&lt;100,LEN(G17)=2)</f>
        <v>0</v>
      </c>
      <c r="Q17" s="5" t="b">
        <f>OR(H17&lt;1000,LEN(H17)=3)</f>
        <v>0</v>
      </c>
      <c r="R17" s="5" t="b">
        <f>IF(I17&lt;1000,TRUE)</f>
        <v>1</v>
      </c>
      <c r="S17" s="5" t="e">
        <f>OR(#REF!&lt;100000,LEN(#REF!)=5)</f>
        <v>#REF!</v>
      </c>
    </row>
    <row r="18" spans="1:19" ht="15.75" x14ac:dyDescent="0.25">
      <c r="A18" s="34">
        <v>43110</v>
      </c>
      <c r="B18" s="45" t="s">
        <v>57</v>
      </c>
      <c r="C18" s="36">
        <v>16.2</v>
      </c>
      <c r="D18" s="36"/>
      <c r="E18" s="36"/>
      <c r="F18" s="36">
        <v>16.2</v>
      </c>
      <c r="G18" s="39">
        <v>690</v>
      </c>
      <c r="H18" s="39">
        <v>4400</v>
      </c>
      <c r="I18" s="39"/>
      <c r="J18" s="57"/>
      <c r="K18" s="57" t="s">
        <v>69</v>
      </c>
      <c r="L18" s="58" t="s">
        <v>70</v>
      </c>
      <c r="M18" s="58" t="s">
        <v>74</v>
      </c>
      <c r="N18" s="58" t="s">
        <v>72</v>
      </c>
      <c r="P18" s="5" t="b">
        <f>OR(G18&lt;100,LEN(G18)=2)</f>
        <v>0</v>
      </c>
      <c r="Q18" s="5" t="b">
        <f>OR(H18&lt;1000,LEN(H18)=3)</f>
        <v>0</v>
      </c>
      <c r="R18" s="5" t="b">
        <f>IF(I18&lt;1000,TRUE)</f>
        <v>1</v>
      </c>
      <c r="S18" s="5" t="e">
        <f>OR(#REF!&lt;100000,LEN(#REF!)=5)</f>
        <v>#REF!</v>
      </c>
    </row>
    <row r="19" spans="1:19" ht="15.75" x14ac:dyDescent="0.25">
      <c r="A19" s="34"/>
      <c r="B19" s="45"/>
      <c r="C19" s="36"/>
      <c r="D19" s="36"/>
      <c r="E19" s="36"/>
      <c r="F19" s="38"/>
      <c r="G19" s="39"/>
      <c r="H19" s="39"/>
      <c r="I19" s="39"/>
      <c r="J19" s="57"/>
      <c r="K19" s="57"/>
      <c r="L19" s="58"/>
      <c r="M19" s="58"/>
      <c r="N19" s="58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34"/>
      <c r="B20" s="45"/>
      <c r="C20" s="36"/>
      <c r="D20" s="36"/>
      <c r="E20" s="36"/>
      <c r="F20" s="38"/>
      <c r="G20" s="39"/>
      <c r="H20" s="39"/>
      <c r="I20" s="39" t="s">
        <v>50</v>
      </c>
      <c r="J20" s="57"/>
      <c r="K20" s="57"/>
      <c r="L20" s="58"/>
      <c r="M20" s="58"/>
      <c r="N20" s="58"/>
      <c r="P20" s="5" t="b">
        <f t="shared" si="0"/>
        <v>1</v>
      </c>
      <c r="Q20" s="5" t="b">
        <f t="shared" si="1"/>
        <v>1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34"/>
      <c r="B21" s="45"/>
      <c r="C21" s="36"/>
      <c r="D21" s="36"/>
      <c r="E21" s="36"/>
      <c r="F21" s="38"/>
      <c r="G21" s="39"/>
      <c r="H21" s="39"/>
      <c r="I21" s="39"/>
      <c r="J21" s="57"/>
      <c r="K21" s="57"/>
      <c r="L21" s="58"/>
      <c r="M21" s="58"/>
      <c r="N21" s="58"/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34"/>
      <c r="B22" s="45"/>
      <c r="C22" s="36"/>
      <c r="D22" s="36"/>
      <c r="E22" s="36"/>
      <c r="F22" s="38"/>
      <c r="G22" s="39"/>
      <c r="H22" s="39"/>
      <c r="I22" s="39" t="s">
        <v>50</v>
      </c>
      <c r="J22" s="57" t="s">
        <v>32</v>
      </c>
      <c r="K22" s="57"/>
      <c r="L22" s="58"/>
      <c r="M22" s="58"/>
      <c r="N22" s="58"/>
      <c r="P22" s="5" t="b">
        <f t="shared" si="0"/>
        <v>1</v>
      </c>
      <c r="Q22" s="5" t="b">
        <f t="shared" si="1"/>
        <v>1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34"/>
      <c r="B23" s="45"/>
      <c r="C23" s="36"/>
      <c r="D23" s="36"/>
      <c r="E23" s="36"/>
      <c r="F23" s="38"/>
      <c r="G23" s="39"/>
      <c r="H23" s="39"/>
      <c r="I23" s="39" t="s">
        <v>50</v>
      </c>
      <c r="J23" s="57" t="s">
        <v>32</v>
      </c>
      <c r="K23" s="57"/>
      <c r="L23" s="58"/>
      <c r="M23" s="58"/>
      <c r="N23" s="58"/>
      <c r="P23" s="5" t="b">
        <f t="shared" si="0"/>
        <v>1</v>
      </c>
      <c r="Q23" s="5" t="b">
        <f t="shared" si="1"/>
        <v>1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34"/>
      <c r="B24" s="45"/>
      <c r="C24" s="36"/>
      <c r="D24" s="36"/>
      <c r="E24" s="36"/>
      <c r="F24" s="38"/>
      <c r="G24" s="39"/>
      <c r="H24" s="39"/>
      <c r="I24" s="39" t="s">
        <v>50</v>
      </c>
      <c r="J24" s="57" t="s">
        <v>32</v>
      </c>
      <c r="K24" s="57"/>
      <c r="L24" s="58"/>
      <c r="M24" s="58"/>
      <c r="N24" s="58"/>
      <c r="P24" s="5" t="b">
        <f t="shared" si="0"/>
        <v>1</v>
      </c>
      <c r="Q24" s="5" t="b">
        <f t="shared" si="1"/>
        <v>1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34"/>
      <c r="B25" s="45"/>
      <c r="C25" s="36"/>
      <c r="D25" s="36"/>
      <c r="E25" s="36"/>
      <c r="F25" s="38"/>
      <c r="G25" s="39"/>
      <c r="H25" s="39"/>
      <c r="I25" s="39" t="s">
        <v>50</v>
      </c>
      <c r="J25" s="57" t="s">
        <v>32</v>
      </c>
      <c r="K25" s="57"/>
      <c r="L25" s="58"/>
      <c r="M25" s="58"/>
      <c r="N25" s="58"/>
      <c r="P25" s="5" t="b">
        <f t="shared" si="0"/>
        <v>1</v>
      </c>
      <c r="Q25" s="5" t="b">
        <f t="shared" si="1"/>
        <v>1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34"/>
      <c r="B26" s="45"/>
      <c r="C26" s="36"/>
      <c r="D26" s="36"/>
      <c r="E26" s="36"/>
      <c r="F26" s="38"/>
      <c r="G26" s="39"/>
      <c r="H26" s="39"/>
      <c r="I26" s="39" t="s">
        <v>50</v>
      </c>
      <c r="J26" s="57" t="s">
        <v>32</v>
      </c>
      <c r="K26" s="57"/>
      <c r="L26" s="58"/>
      <c r="M26" s="58"/>
      <c r="N26" s="58"/>
      <c r="P26" s="5" t="b">
        <f t="shared" si="0"/>
        <v>1</v>
      </c>
      <c r="Q26" s="5" t="b">
        <f t="shared" si="1"/>
        <v>1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34"/>
      <c r="B27" s="45"/>
      <c r="C27" s="36"/>
      <c r="D27" s="36"/>
      <c r="E27" s="36"/>
      <c r="F27" s="38"/>
      <c r="G27" s="39"/>
      <c r="H27" s="39"/>
      <c r="I27" s="39" t="s">
        <v>50</v>
      </c>
      <c r="J27" s="57" t="s">
        <v>32</v>
      </c>
      <c r="K27" s="57"/>
      <c r="L27" s="58"/>
      <c r="M27" s="58"/>
      <c r="N27" s="58"/>
      <c r="P27" s="5" t="b">
        <f t="shared" si="0"/>
        <v>1</v>
      </c>
      <c r="Q27" s="5" t="b">
        <f t="shared" si="1"/>
        <v>1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34"/>
      <c r="B28" s="45"/>
      <c r="C28" s="36"/>
      <c r="D28" s="36"/>
      <c r="E28" s="36"/>
      <c r="F28" s="38"/>
      <c r="G28" s="39"/>
      <c r="H28" s="39"/>
      <c r="I28" s="39" t="s">
        <v>50</v>
      </c>
      <c r="J28" s="57" t="s">
        <v>32</v>
      </c>
      <c r="K28" s="57"/>
      <c r="L28" s="58"/>
      <c r="M28" s="58"/>
      <c r="N28" s="58"/>
      <c r="P28" s="5" t="b">
        <f t="shared" si="0"/>
        <v>1</v>
      </c>
      <c r="Q28" s="5" t="b">
        <f t="shared" si="1"/>
        <v>1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34"/>
      <c r="B29" s="45"/>
      <c r="C29" s="36"/>
      <c r="D29" s="36"/>
      <c r="E29" s="36"/>
      <c r="F29" s="38"/>
      <c r="G29" s="39"/>
      <c r="H29" s="39"/>
      <c r="I29" s="39" t="s">
        <v>50</v>
      </c>
      <c r="J29" s="57" t="s">
        <v>32</v>
      </c>
      <c r="K29" s="57"/>
      <c r="L29" s="58"/>
      <c r="M29" s="58"/>
      <c r="N29" s="58"/>
      <c r="P29" s="5" t="b">
        <f t="shared" si="0"/>
        <v>1</v>
      </c>
      <c r="Q29" s="5" t="b">
        <f t="shared" si="1"/>
        <v>1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34"/>
      <c r="B30" s="45"/>
      <c r="C30" s="36"/>
      <c r="D30" s="36"/>
      <c r="E30" s="36"/>
      <c r="F30" s="38"/>
      <c r="G30" s="39"/>
      <c r="H30" s="39"/>
      <c r="I30" s="39" t="s">
        <v>50</v>
      </c>
      <c r="J30" s="57" t="s">
        <v>32</v>
      </c>
      <c r="K30" s="57"/>
      <c r="L30" s="58"/>
      <c r="M30" s="58"/>
      <c r="N30" s="58"/>
      <c r="P30" s="5" t="b">
        <f t="shared" si="0"/>
        <v>1</v>
      </c>
      <c r="Q30" s="5" t="b">
        <f t="shared" si="1"/>
        <v>1</v>
      </c>
      <c r="R30" s="5" t="b">
        <f t="shared" si="2"/>
        <v>0</v>
      </c>
      <c r="S30" s="5" t="e">
        <f>OR(#REF!&lt;100000,LEN(#REF!)=5)</f>
        <v>#REF!</v>
      </c>
    </row>
    <row r="31" spans="1:19" ht="15.75" x14ac:dyDescent="0.25">
      <c r="A31" s="34"/>
      <c r="B31" s="45"/>
      <c r="C31" s="36"/>
      <c r="D31" s="36"/>
      <c r="E31" s="36"/>
      <c r="F31" s="38"/>
      <c r="G31" s="39"/>
      <c r="H31" s="39"/>
      <c r="I31" s="39" t="s">
        <v>50</v>
      </c>
      <c r="J31" s="57" t="s">
        <v>32</v>
      </c>
      <c r="K31" s="57"/>
      <c r="L31" s="58"/>
      <c r="M31" s="58"/>
      <c r="N31" s="58"/>
      <c r="P31" s="5" t="b">
        <f t="shared" si="0"/>
        <v>1</v>
      </c>
      <c r="Q31" s="5" t="b">
        <f t="shared" si="1"/>
        <v>1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05" t="s">
        <v>75</v>
      </c>
      <c r="B32" s="106"/>
      <c r="C32" s="46">
        <v>173.63</v>
      </c>
      <c r="D32" s="46"/>
      <c r="E32" s="46"/>
      <c r="F32" s="46">
        <f>SUM(F12:F31)</f>
        <v>173.63</v>
      </c>
      <c r="G32" s="47"/>
      <c r="H32" s="47"/>
      <c r="I32" s="47"/>
      <c r="J32" s="48"/>
      <c r="K32" s="48"/>
      <c r="L32" s="49"/>
      <c r="M32" s="50"/>
      <c r="N32" s="51"/>
    </row>
    <row r="34" spans="2:6" x14ac:dyDescent="0.2">
      <c r="B34" s="96" t="s">
        <v>52</v>
      </c>
      <c r="C34" s="97"/>
    </row>
    <row r="35" spans="2:6" x14ac:dyDescent="0.2">
      <c r="B35" s="52" t="s">
        <v>53</v>
      </c>
      <c r="C35" s="53" t="s">
        <v>54</v>
      </c>
    </row>
    <row r="36" spans="2:6" x14ac:dyDescent="0.2">
      <c r="B36" s="52" t="s">
        <v>31</v>
      </c>
      <c r="C36" s="53" t="s">
        <v>55</v>
      </c>
    </row>
    <row r="37" spans="2:6" x14ac:dyDescent="0.2">
      <c r="B37" s="52" t="s">
        <v>32</v>
      </c>
      <c r="C37" s="53" t="s">
        <v>56</v>
      </c>
    </row>
    <row r="38" spans="2:6" x14ac:dyDescent="0.2">
      <c r="B38" s="31" t="s">
        <v>57</v>
      </c>
      <c r="C38" s="54" t="s">
        <v>58</v>
      </c>
    </row>
    <row r="41" spans="2:6" x14ac:dyDescent="0.2">
      <c r="F41" s="5" t="s">
        <v>50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5 J12:K14 J19:J31">
    <cfRule type="expression" priority="108" stopIfTrue="1">
      <formula>AND(SUM($P12:$T12)&gt;0,NOT(ISBLANK(J12)))</formula>
    </cfRule>
    <cfRule type="expression" dxfId="327" priority="109" stopIfTrue="1">
      <formula>SUM($P12:$T12)&gt;0</formula>
    </cfRule>
  </conditionalFormatting>
  <conditionalFormatting sqref="E5 C12:C15 C5 B1:E1 B3:E3 C19:C31">
    <cfRule type="expression" dxfId="326" priority="110" stopIfTrue="1">
      <formula>ISBLANK(B1)</formula>
    </cfRule>
  </conditionalFormatting>
  <conditionalFormatting sqref="L12:N12 L23 L27 L31">
    <cfRule type="expression" dxfId="325" priority="111" stopIfTrue="1">
      <formula>AND(NOT(ISBLANK($C12)),ISBLANK(L12))</formula>
    </cfRule>
  </conditionalFormatting>
  <conditionalFormatting sqref="B12:B15 B19:B31">
    <cfRule type="expression" dxfId="324" priority="112" stopIfTrue="1">
      <formula>AND(NOT(ISBLANK(C12)),ISBLANK(B12))</formula>
    </cfRule>
  </conditionalFormatting>
  <conditionalFormatting sqref="A12:A15 A19:A31">
    <cfRule type="expression" dxfId="323" priority="113" stopIfTrue="1">
      <formula>AND(NOT(ISBLANK(C12)),ISBLANK(A12))</formula>
    </cfRule>
  </conditionalFormatting>
  <conditionalFormatting sqref="E12:E15 E19:E31">
    <cfRule type="expression" dxfId="322" priority="114" stopIfTrue="1">
      <formula>AND(NOT(ISBLANK(C12)),ISBLANK(E12),B12="S")</formula>
    </cfRule>
  </conditionalFormatting>
  <conditionalFormatting sqref="J18">
    <cfRule type="expression" priority="103" stopIfTrue="1">
      <formula>AND(SUM($P18:$T18)&gt;0,NOT(ISBLANK(J18)))</formula>
    </cfRule>
    <cfRule type="expression" dxfId="321" priority="104" stopIfTrue="1">
      <formula>SUM($P18:$T18)&gt;0</formula>
    </cfRule>
  </conditionalFormatting>
  <conditionalFormatting sqref="C18">
    <cfRule type="expression" dxfId="320" priority="105" stopIfTrue="1">
      <formula>ISBLANK(C18)</formula>
    </cfRule>
  </conditionalFormatting>
  <conditionalFormatting sqref="B18">
    <cfRule type="expression" dxfId="319" priority="106" stopIfTrue="1">
      <formula>AND(NOT(ISBLANK(C18)),ISBLANK(B18))</formula>
    </cfRule>
  </conditionalFormatting>
  <conditionalFormatting sqref="E18">
    <cfRule type="expression" dxfId="318" priority="107" stopIfTrue="1">
      <formula>AND(NOT(ISBLANK(C18)),ISBLANK(E18),B18="S")</formula>
    </cfRule>
  </conditionalFormatting>
  <conditionalFormatting sqref="J16:J17">
    <cfRule type="expression" priority="97" stopIfTrue="1">
      <formula>AND(SUM($P16:$T16)&gt;0,NOT(ISBLANK(J16)))</formula>
    </cfRule>
    <cfRule type="expression" dxfId="317" priority="98" stopIfTrue="1">
      <formula>SUM($P16:$T16)&gt;0</formula>
    </cfRule>
  </conditionalFormatting>
  <conditionalFormatting sqref="C16:C17">
    <cfRule type="expression" dxfId="316" priority="99" stopIfTrue="1">
      <formula>ISBLANK(C16)</formula>
    </cfRule>
  </conditionalFormatting>
  <conditionalFormatting sqref="B16:B17">
    <cfRule type="expression" dxfId="315" priority="100" stopIfTrue="1">
      <formula>AND(NOT(ISBLANK(C16)),ISBLANK(B16))</formula>
    </cfRule>
  </conditionalFormatting>
  <conditionalFormatting sqref="A16:A17">
    <cfRule type="expression" dxfId="314" priority="101" stopIfTrue="1">
      <formula>AND(NOT(ISBLANK(C16)),ISBLANK(A16))</formula>
    </cfRule>
  </conditionalFormatting>
  <conditionalFormatting sqref="E17">
    <cfRule type="expression" dxfId="313" priority="102" stopIfTrue="1">
      <formula>AND(NOT(ISBLANK(C17)),ISBLANK(E17),B17="S")</formula>
    </cfRule>
  </conditionalFormatting>
  <conditionalFormatting sqref="K15">
    <cfRule type="expression" priority="95" stopIfTrue="1">
      <formula>AND(SUM($P15:$T15)&gt;0,NOT(ISBLANK(K15)))</formula>
    </cfRule>
    <cfRule type="expression" dxfId="312" priority="96" stopIfTrue="1">
      <formula>SUM($P15:$T15)&gt;0</formula>
    </cfRule>
  </conditionalFormatting>
  <conditionalFormatting sqref="K16">
    <cfRule type="expression" priority="93" stopIfTrue="1">
      <formula>AND(SUM($P16:$T16)&gt;0,NOT(ISBLANK(K16)))</formula>
    </cfRule>
    <cfRule type="expression" dxfId="311" priority="94" stopIfTrue="1">
      <formula>SUM($P16:$T16)&gt;0</formula>
    </cfRule>
  </conditionalFormatting>
  <conditionalFormatting sqref="L20">
    <cfRule type="expression" dxfId="310" priority="92" stopIfTrue="1">
      <formula>AND(NOT(ISBLANK($C20)),ISBLANK(L20))</formula>
    </cfRule>
  </conditionalFormatting>
  <conditionalFormatting sqref="K17">
    <cfRule type="expression" priority="90" stopIfTrue="1">
      <formula>AND(SUM($P17:$T17)&gt;0,NOT(ISBLANK(K17)))</formula>
    </cfRule>
    <cfRule type="expression" dxfId="309" priority="91" stopIfTrue="1">
      <formula>SUM($P17:$T17)&gt;0</formula>
    </cfRule>
  </conditionalFormatting>
  <conditionalFormatting sqref="A18">
    <cfRule type="expression" dxfId="308" priority="89" stopIfTrue="1">
      <formula>AND(NOT(ISBLANK(C18)),ISBLANK(A18))</formula>
    </cfRule>
  </conditionalFormatting>
  <conditionalFormatting sqref="K19">
    <cfRule type="expression" priority="87" stopIfTrue="1">
      <formula>AND(SUM($P19:$T19)&gt;0,NOT(ISBLANK(K19)))</formula>
    </cfRule>
    <cfRule type="expression" dxfId="307" priority="88" stopIfTrue="1">
      <formula>SUM($P19:$T19)&gt;0</formula>
    </cfRule>
  </conditionalFormatting>
  <conditionalFormatting sqref="L19">
    <cfRule type="expression" dxfId="306" priority="86" stopIfTrue="1">
      <formula>AND(NOT(ISBLANK($C19)),ISBLANK(L19))</formula>
    </cfRule>
  </conditionalFormatting>
  <conditionalFormatting sqref="M19">
    <cfRule type="expression" dxfId="305" priority="85" stopIfTrue="1">
      <formula>AND(NOT(ISBLANK($C19)),ISBLANK(M19))</formula>
    </cfRule>
  </conditionalFormatting>
  <conditionalFormatting sqref="N19">
    <cfRule type="expression" dxfId="304" priority="84" stopIfTrue="1">
      <formula>AND(NOT(ISBLANK($C19)),ISBLANK(N19))</formula>
    </cfRule>
  </conditionalFormatting>
  <conditionalFormatting sqref="K20">
    <cfRule type="expression" priority="82" stopIfTrue="1">
      <formula>AND(SUM($P20:$T20)&gt;0,NOT(ISBLANK(K20)))</formula>
    </cfRule>
    <cfRule type="expression" dxfId="303" priority="83" stopIfTrue="1">
      <formula>SUM($P20:$T20)&gt;0</formula>
    </cfRule>
  </conditionalFormatting>
  <conditionalFormatting sqref="M20">
    <cfRule type="expression" dxfId="302" priority="81" stopIfTrue="1">
      <formula>AND(NOT(ISBLANK($C20)),ISBLANK(M20))</formula>
    </cfRule>
  </conditionalFormatting>
  <conditionalFormatting sqref="N20">
    <cfRule type="expression" dxfId="301" priority="80" stopIfTrue="1">
      <formula>AND(NOT(ISBLANK($C20)),ISBLANK(N20))</formula>
    </cfRule>
  </conditionalFormatting>
  <conditionalFormatting sqref="N23">
    <cfRule type="expression" dxfId="300" priority="79" stopIfTrue="1">
      <formula>AND(NOT(ISBLANK($C23)),ISBLANK(N23))</formula>
    </cfRule>
  </conditionalFormatting>
  <conditionalFormatting sqref="L25">
    <cfRule type="expression" dxfId="299" priority="78" stopIfTrue="1">
      <formula>AND(NOT(ISBLANK($C25)),ISBLANK(L25))</formula>
    </cfRule>
  </conditionalFormatting>
  <conditionalFormatting sqref="N25">
    <cfRule type="expression" dxfId="298" priority="77" stopIfTrue="1">
      <formula>AND(NOT(ISBLANK($C25)),ISBLANK(N25))</formula>
    </cfRule>
  </conditionalFormatting>
  <conditionalFormatting sqref="L26">
    <cfRule type="expression" dxfId="297" priority="76" stopIfTrue="1">
      <formula>AND(NOT(ISBLANK($C26)),ISBLANK(L26))</formula>
    </cfRule>
  </conditionalFormatting>
  <conditionalFormatting sqref="N26">
    <cfRule type="expression" dxfId="296" priority="75" stopIfTrue="1">
      <formula>AND(NOT(ISBLANK($C26)),ISBLANK(N26))</formula>
    </cfRule>
  </conditionalFormatting>
  <conditionalFormatting sqref="K21">
    <cfRule type="expression" priority="73" stopIfTrue="1">
      <formula>AND(SUM($P21:$T21)&gt;0,NOT(ISBLANK(K21)))</formula>
    </cfRule>
    <cfRule type="expression" dxfId="295" priority="74" stopIfTrue="1">
      <formula>SUM($P21:$T21)&gt;0</formula>
    </cfRule>
  </conditionalFormatting>
  <conditionalFormatting sqref="L21">
    <cfRule type="expression" dxfId="294" priority="72" stopIfTrue="1">
      <formula>AND(NOT(ISBLANK($C21)),ISBLANK(L21))</formula>
    </cfRule>
  </conditionalFormatting>
  <conditionalFormatting sqref="M21">
    <cfRule type="expression" dxfId="293" priority="71" stopIfTrue="1">
      <formula>AND(NOT(ISBLANK($C21)),ISBLANK(M21))</formula>
    </cfRule>
  </conditionalFormatting>
  <conditionalFormatting sqref="N21">
    <cfRule type="expression" dxfId="292" priority="70" stopIfTrue="1">
      <formula>AND(NOT(ISBLANK($C21)),ISBLANK(N21))</formula>
    </cfRule>
  </conditionalFormatting>
  <conditionalFormatting sqref="K22">
    <cfRule type="expression" priority="68" stopIfTrue="1">
      <formula>AND(SUM($P22:$T22)&gt;0,NOT(ISBLANK(K22)))</formula>
    </cfRule>
    <cfRule type="expression" dxfId="291" priority="69" stopIfTrue="1">
      <formula>SUM($P22:$T22)&gt;0</formula>
    </cfRule>
  </conditionalFormatting>
  <conditionalFormatting sqref="L22">
    <cfRule type="expression" dxfId="290" priority="67" stopIfTrue="1">
      <formula>AND(NOT(ISBLANK($C22)),ISBLANK(L22))</formula>
    </cfRule>
  </conditionalFormatting>
  <conditionalFormatting sqref="M22">
    <cfRule type="expression" dxfId="289" priority="66" stopIfTrue="1">
      <formula>AND(NOT(ISBLANK($C22)),ISBLANK(M22))</formula>
    </cfRule>
  </conditionalFormatting>
  <conditionalFormatting sqref="N22">
    <cfRule type="expression" dxfId="288" priority="65" stopIfTrue="1">
      <formula>AND(NOT(ISBLANK($C22)),ISBLANK(N22))</formula>
    </cfRule>
  </conditionalFormatting>
  <conditionalFormatting sqref="K23">
    <cfRule type="expression" priority="63" stopIfTrue="1">
      <formula>AND(SUM($P23:$T23)&gt;0,NOT(ISBLANK(K23)))</formula>
    </cfRule>
    <cfRule type="expression" dxfId="287" priority="64" stopIfTrue="1">
      <formula>SUM($P23:$T23)&gt;0</formula>
    </cfRule>
  </conditionalFormatting>
  <conditionalFormatting sqref="M23">
    <cfRule type="expression" dxfId="286" priority="62" stopIfTrue="1">
      <formula>AND(NOT(ISBLANK($C23)),ISBLANK(M23))</formula>
    </cfRule>
  </conditionalFormatting>
  <conditionalFormatting sqref="K24">
    <cfRule type="expression" priority="60" stopIfTrue="1">
      <formula>AND(SUM($P24:$T24)&gt;0,NOT(ISBLANK(K24)))</formula>
    </cfRule>
    <cfRule type="expression" dxfId="285" priority="61" stopIfTrue="1">
      <formula>SUM($P24:$T24)&gt;0</formula>
    </cfRule>
  </conditionalFormatting>
  <conditionalFormatting sqref="L24">
    <cfRule type="expression" dxfId="284" priority="59" stopIfTrue="1">
      <formula>AND(NOT(ISBLANK($C24)),ISBLANK(L24))</formula>
    </cfRule>
  </conditionalFormatting>
  <conditionalFormatting sqref="M24">
    <cfRule type="expression" dxfId="283" priority="58" stopIfTrue="1">
      <formula>AND(NOT(ISBLANK($C24)),ISBLANK(M24))</formula>
    </cfRule>
  </conditionalFormatting>
  <conditionalFormatting sqref="N24">
    <cfRule type="expression" dxfId="282" priority="57" stopIfTrue="1">
      <formula>AND(NOT(ISBLANK($C24)),ISBLANK(N24))</formula>
    </cfRule>
  </conditionalFormatting>
  <conditionalFormatting sqref="K25">
    <cfRule type="expression" priority="55" stopIfTrue="1">
      <formula>AND(SUM($P25:$T25)&gt;0,NOT(ISBLANK(K25)))</formula>
    </cfRule>
    <cfRule type="expression" dxfId="281" priority="56" stopIfTrue="1">
      <formula>SUM($P25:$T25)&gt;0</formula>
    </cfRule>
  </conditionalFormatting>
  <conditionalFormatting sqref="M25">
    <cfRule type="expression" dxfId="280" priority="54" stopIfTrue="1">
      <formula>AND(NOT(ISBLANK($C25)),ISBLANK(M25))</formula>
    </cfRule>
  </conditionalFormatting>
  <conditionalFormatting sqref="K26">
    <cfRule type="expression" priority="52" stopIfTrue="1">
      <formula>AND(SUM($P26:$T26)&gt;0,NOT(ISBLANK(K26)))</formula>
    </cfRule>
    <cfRule type="expression" dxfId="279" priority="53" stopIfTrue="1">
      <formula>SUM($P26:$T26)&gt;0</formula>
    </cfRule>
  </conditionalFormatting>
  <conditionalFormatting sqref="K27">
    <cfRule type="expression" priority="50" stopIfTrue="1">
      <formula>AND(SUM($P27:$T27)&gt;0,NOT(ISBLANK(K27)))</formula>
    </cfRule>
    <cfRule type="expression" dxfId="278" priority="51" stopIfTrue="1">
      <formula>SUM($P27:$T27)&gt;0</formula>
    </cfRule>
  </conditionalFormatting>
  <conditionalFormatting sqref="M26">
    <cfRule type="expression" dxfId="277" priority="49" stopIfTrue="1">
      <formula>AND(NOT(ISBLANK($C26)),ISBLANK(M26))</formula>
    </cfRule>
  </conditionalFormatting>
  <conditionalFormatting sqref="M27">
    <cfRule type="expression" dxfId="276" priority="48" stopIfTrue="1">
      <formula>AND(NOT(ISBLANK($C27)),ISBLANK(M27))</formula>
    </cfRule>
  </conditionalFormatting>
  <conditionalFormatting sqref="N27">
    <cfRule type="expression" dxfId="275" priority="47" stopIfTrue="1">
      <formula>AND(NOT(ISBLANK($C27)),ISBLANK(N27))</formula>
    </cfRule>
  </conditionalFormatting>
  <conditionalFormatting sqref="K28">
    <cfRule type="expression" priority="45" stopIfTrue="1">
      <formula>AND(SUM($P28:$T28)&gt;0,NOT(ISBLANK(K28)))</formula>
    </cfRule>
    <cfRule type="expression" dxfId="274" priority="46" stopIfTrue="1">
      <formula>SUM($P28:$T28)&gt;0</formula>
    </cfRule>
  </conditionalFormatting>
  <conditionalFormatting sqref="L28">
    <cfRule type="expression" dxfId="273" priority="44" stopIfTrue="1">
      <formula>AND(NOT(ISBLANK($C28)),ISBLANK(L28))</formula>
    </cfRule>
  </conditionalFormatting>
  <conditionalFormatting sqref="M28">
    <cfRule type="expression" dxfId="272" priority="43" stopIfTrue="1">
      <formula>AND(NOT(ISBLANK($C28)),ISBLANK(M28))</formula>
    </cfRule>
  </conditionalFormatting>
  <conditionalFormatting sqref="N28">
    <cfRule type="expression" dxfId="271" priority="42" stopIfTrue="1">
      <formula>AND(NOT(ISBLANK($C28)),ISBLANK(N28))</formula>
    </cfRule>
  </conditionalFormatting>
  <conditionalFormatting sqref="K29">
    <cfRule type="expression" priority="40" stopIfTrue="1">
      <formula>AND(SUM($P29:$T29)&gt;0,NOT(ISBLANK(K29)))</formula>
    </cfRule>
    <cfRule type="expression" dxfId="270" priority="41" stopIfTrue="1">
      <formula>SUM($P29:$T29)&gt;0</formula>
    </cfRule>
  </conditionalFormatting>
  <conditionalFormatting sqref="L29">
    <cfRule type="expression" dxfId="269" priority="39" stopIfTrue="1">
      <formula>AND(NOT(ISBLANK($C29)),ISBLANK(L29))</formula>
    </cfRule>
  </conditionalFormatting>
  <conditionalFormatting sqref="M29">
    <cfRule type="expression" dxfId="268" priority="38" stopIfTrue="1">
      <formula>AND(NOT(ISBLANK($C29)),ISBLANK(M29))</formula>
    </cfRule>
  </conditionalFormatting>
  <conditionalFormatting sqref="N29">
    <cfRule type="expression" dxfId="267" priority="37" stopIfTrue="1">
      <formula>AND(NOT(ISBLANK($C29)),ISBLANK(N29))</formula>
    </cfRule>
  </conditionalFormatting>
  <conditionalFormatting sqref="K30">
    <cfRule type="expression" priority="35" stopIfTrue="1">
      <formula>AND(SUM($P30:$T30)&gt;0,NOT(ISBLANK(K30)))</formula>
    </cfRule>
    <cfRule type="expression" dxfId="266" priority="36" stopIfTrue="1">
      <formula>SUM($P30:$T30)&gt;0</formula>
    </cfRule>
  </conditionalFormatting>
  <conditionalFormatting sqref="L30">
    <cfRule type="expression" dxfId="265" priority="34" stopIfTrue="1">
      <formula>AND(NOT(ISBLANK($C30)),ISBLANK(L30))</formula>
    </cfRule>
  </conditionalFormatting>
  <conditionalFormatting sqref="M30">
    <cfRule type="expression" dxfId="264" priority="33" stopIfTrue="1">
      <formula>AND(NOT(ISBLANK($C30)),ISBLANK(M30))</formula>
    </cfRule>
  </conditionalFormatting>
  <conditionalFormatting sqref="N30">
    <cfRule type="expression" dxfId="263" priority="32" stopIfTrue="1">
      <formula>AND(NOT(ISBLANK($C30)),ISBLANK(N30))</formula>
    </cfRule>
  </conditionalFormatting>
  <conditionalFormatting sqref="D13:D15 D19:D31">
    <cfRule type="expression" dxfId="262" priority="31" stopIfTrue="1">
      <formula>AND(NOT(ISBLANK(B13)),ISBLANK(D13),A13="S")</formula>
    </cfRule>
  </conditionalFormatting>
  <conditionalFormatting sqref="D18">
    <cfRule type="expression" dxfId="261" priority="30" stopIfTrue="1">
      <formula>AND(NOT(ISBLANK(B18)),ISBLANK(D18),A18="S")</formula>
    </cfRule>
  </conditionalFormatting>
  <conditionalFormatting sqref="D16:D17">
    <cfRule type="expression" dxfId="260" priority="29" stopIfTrue="1">
      <formula>AND(NOT(ISBLANK(B16)),ISBLANK(D16),A16="S")</formula>
    </cfRule>
  </conditionalFormatting>
  <conditionalFormatting sqref="K31">
    <cfRule type="expression" priority="27" stopIfTrue="1">
      <formula>AND(SUM($P31:$T31)&gt;0,NOT(ISBLANK(K31)))</formula>
    </cfRule>
    <cfRule type="expression" dxfId="259" priority="28" stopIfTrue="1">
      <formula>SUM($P31:$T31)&gt;0</formula>
    </cfRule>
  </conditionalFormatting>
  <conditionalFormatting sqref="M31">
    <cfRule type="expression" dxfId="258" priority="26" stopIfTrue="1">
      <formula>AND(NOT(ISBLANK($C31)),ISBLANK(M31))</formula>
    </cfRule>
  </conditionalFormatting>
  <conditionalFormatting sqref="N31">
    <cfRule type="expression" dxfId="257" priority="25" stopIfTrue="1">
      <formula>AND(NOT(ISBLANK($C31)),ISBLANK(N31))</formula>
    </cfRule>
  </conditionalFormatting>
  <conditionalFormatting sqref="M13">
    <cfRule type="expression" dxfId="256" priority="24" stopIfTrue="1">
      <formula>AND(NOT(ISBLANK($C13)),ISBLANK(M13))</formula>
    </cfRule>
  </conditionalFormatting>
  <conditionalFormatting sqref="E16">
    <cfRule type="expression" dxfId="255" priority="23" stopIfTrue="1">
      <formula>AND(NOT(ISBLANK(C16)),ISBLANK(E16),B16="S")</formula>
    </cfRule>
  </conditionalFormatting>
  <conditionalFormatting sqref="K18">
    <cfRule type="expression" priority="21" stopIfTrue="1">
      <formula>AND(SUM($P18:$T18)&gt;0,NOT(ISBLANK(K18)))</formula>
    </cfRule>
    <cfRule type="expression" dxfId="254" priority="22" stopIfTrue="1">
      <formula>SUM($P18:$T18)&gt;0</formula>
    </cfRule>
  </conditionalFormatting>
  <conditionalFormatting sqref="M18">
    <cfRule type="expression" dxfId="253" priority="20" stopIfTrue="1">
      <formula>AND(NOT(ISBLANK($C18)),ISBLANK(M18))</formula>
    </cfRule>
  </conditionalFormatting>
  <conditionalFormatting sqref="L13">
    <cfRule type="expression" dxfId="252" priority="19" stopIfTrue="1">
      <formula>AND(NOT(ISBLANK($C13)),ISBLANK(L13))</formula>
    </cfRule>
  </conditionalFormatting>
  <conditionalFormatting sqref="N13">
    <cfRule type="expression" dxfId="251" priority="18" stopIfTrue="1">
      <formula>AND(NOT(ISBLANK($C13)),ISBLANK(N13))</formula>
    </cfRule>
  </conditionalFormatting>
  <conditionalFormatting sqref="L14">
    <cfRule type="expression" dxfId="250" priority="17" stopIfTrue="1">
      <formula>AND(NOT(ISBLANK($C14)),ISBLANK(L14))</formula>
    </cfRule>
  </conditionalFormatting>
  <conditionalFormatting sqref="M14">
    <cfRule type="expression" dxfId="249" priority="16" stopIfTrue="1">
      <formula>AND(NOT(ISBLANK($C14)),ISBLANK(M14))</formula>
    </cfRule>
  </conditionalFormatting>
  <conditionalFormatting sqref="N14">
    <cfRule type="expression" dxfId="248" priority="15" stopIfTrue="1">
      <formula>AND(NOT(ISBLANK($C14)),ISBLANK(N14))</formula>
    </cfRule>
  </conditionalFormatting>
  <conditionalFormatting sqref="L15">
    <cfRule type="expression" dxfId="247" priority="14" stopIfTrue="1">
      <formula>AND(NOT(ISBLANK($C15)),ISBLANK(L15))</formula>
    </cfRule>
  </conditionalFormatting>
  <conditionalFormatting sqref="M15">
    <cfRule type="expression" dxfId="246" priority="13" stopIfTrue="1">
      <formula>AND(NOT(ISBLANK($C15)),ISBLANK(M15))</formula>
    </cfRule>
  </conditionalFormatting>
  <conditionalFormatting sqref="N15">
    <cfRule type="expression" dxfId="245" priority="12" stopIfTrue="1">
      <formula>AND(NOT(ISBLANK($C15)),ISBLANK(N15))</formula>
    </cfRule>
  </conditionalFormatting>
  <conditionalFormatting sqref="L16">
    <cfRule type="expression" dxfId="244" priority="11" stopIfTrue="1">
      <formula>AND(NOT(ISBLANK($C16)),ISBLANK(L16))</formula>
    </cfRule>
  </conditionalFormatting>
  <conditionalFormatting sqref="M16">
    <cfRule type="expression" dxfId="243" priority="10" stopIfTrue="1">
      <formula>AND(NOT(ISBLANK($C16)),ISBLANK(M16))</formula>
    </cfRule>
  </conditionalFormatting>
  <conditionalFormatting sqref="N16">
    <cfRule type="expression" dxfId="242" priority="9" stopIfTrue="1">
      <formula>AND(NOT(ISBLANK($C16)),ISBLANK(N16))</formula>
    </cfRule>
  </conditionalFormatting>
  <conditionalFormatting sqref="L17">
    <cfRule type="expression" dxfId="241" priority="8" stopIfTrue="1">
      <formula>AND(NOT(ISBLANK($C17)),ISBLANK(L17))</formula>
    </cfRule>
  </conditionalFormatting>
  <conditionalFormatting sqref="M17">
    <cfRule type="expression" dxfId="240" priority="7" stopIfTrue="1">
      <formula>AND(NOT(ISBLANK($C17)),ISBLANK(M17))</formula>
    </cfRule>
  </conditionalFormatting>
  <conditionalFormatting sqref="N17">
    <cfRule type="expression" dxfId="239" priority="6" stopIfTrue="1">
      <formula>AND(NOT(ISBLANK($C17)),ISBLANK(N17))</formula>
    </cfRule>
  </conditionalFormatting>
  <conditionalFormatting sqref="L18">
    <cfRule type="expression" dxfId="238" priority="5" stopIfTrue="1">
      <formula>AND(NOT(ISBLANK($C18)),ISBLANK(L18))</formula>
    </cfRule>
  </conditionalFormatting>
  <conditionalFormatting sqref="N18">
    <cfRule type="expression" dxfId="237" priority="4" stopIfTrue="1">
      <formula>AND(NOT(ISBLANK($C18)),ISBLANK(N18))</formula>
    </cfRule>
  </conditionalFormatting>
  <conditionalFormatting sqref="F12:F15">
    <cfRule type="expression" dxfId="236" priority="3" stopIfTrue="1">
      <formula>ISBLANK(F12)</formula>
    </cfRule>
  </conditionalFormatting>
  <conditionalFormatting sqref="F18">
    <cfRule type="expression" dxfId="235" priority="2" stopIfTrue="1">
      <formula>ISBLANK(F18)</formula>
    </cfRule>
  </conditionalFormatting>
  <conditionalFormatting sqref="F16:F17">
    <cfRule type="expression" dxfId="234" priority="1" stopIfTrue="1">
      <formula>ISBLANK(F16)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8"/>
  <sheetViews>
    <sheetView workbookViewId="0">
      <selection activeCell="F36" sqref="F36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1" t="s">
        <v>0</v>
      </c>
      <c r="B1" s="98" t="s">
        <v>63</v>
      </c>
      <c r="C1" s="99"/>
      <c r="D1" s="99"/>
      <c r="E1" s="100"/>
      <c r="F1" s="2"/>
      <c r="G1" s="2"/>
      <c r="H1" s="2"/>
      <c r="I1" s="2"/>
      <c r="J1" s="2"/>
      <c r="K1" s="2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2</v>
      </c>
      <c r="B3" s="98" t="s">
        <v>145</v>
      </c>
      <c r="C3" s="99"/>
      <c r="D3" s="99"/>
      <c r="E3" s="10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3</v>
      </c>
      <c r="B5" s="12" t="s">
        <v>4</v>
      </c>
      <c r="C5" s="13">
        <v>43080</v>
      </c>
      <c r="D5" s="12" t="s">
        <v>5</v>
      </c>
      <c r="E5" s="13">
        <v>43110</v>
      </c>
      <c r="F5" s="14"/>
      <c r="G5" s="15"/>
      <c r="H5" s="16"/>
      <c r="I5" s="16"/>
      <c r="J5" s="16"/>
      <c r="K5" s="16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2" t="s">
        <v>6</v>
      </c>
      <c r="B8" s="18" t="s">
        <v>7</v>
      </c>
      <c r="C8" s="18" t="s">
        <v>8</v>
      </c>
      <c r="D8" s="18" t="s">
        <v>7</v>
      </c>
      <c r="E8" s="18" t="s">
        <v>9</v>
      </c>
      <c r="F8" s="18" t="s">
        <v>10</v>
      </c>
      <c r="G8" s="96" t="s">
        <v>11</v>
      </c>
      <c r="H8" s="101"/>
      <c r="I8" s="101"/>
      <c r="J8" s="97"/>
      <c r="K8" s="62" t="s">
        <v>12</v>
      </c>
      <c r="L8" s="18" t="s">
        <v>13</v>
      </c>
      <c r="M8" s="20" t="s">
        <v>14</v>
      </c>
      <c r="N8" s="20" t="s">
        <v>15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x14ac:dyDescent="0.2">
      <c r="A9" s="22" t="s">
        <v>16</v>
      </c>
      <c r="B9" s="23" t="s">
        <v>17</v>
      </c>
      <c r="C9" s="23" t="s">
        <v>18</v>
      </c>
      <c r="D9" s="23" t="s">
        <v>18</v>
      </c>
      <c r="E9" s="23" t="s">
        <v>19</v>
      </c>
      <c r="F9" s="23" t="s">
        <v>18</v>
      </c>
      <c r="G9" s="102"/>
      <c r="H9" s="103"/>
      <c r="I9" s="103"/>
      <c r="J9" s="104"/>
      <c r="K9" s="22" t="s">
        <v>20</v>
      </c>
      <c r="L9" s="23" t="s">
        <v>21</v>
      </c>
      <c r="M9" s="24"/>
      <c r="N9" s="25" t="s">
        <v>22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x14ac:dyDescent="0.2">
      <c r="A10" s="26" t="s">
        <v>23</v>
      </c>
      <c r="B10" s="27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56" t="s">
        <v>26</v>
      </c>
      <c r="H10" s="56" t="s">
        <v>27</v>
      </c>
      <c r="I10" s="56" t="s">
        <v>28</v>
      </c>
      <c r="J10" s="56"/>
      <c r="K10" s="29" t="s">
        <v>29</v>
      </c>
      <c r="L10" s="30"/>
      <c r="M10" s="31"/>
      <c r="N10" s="32"/>
    </row>
    <row r="11" spans="1:26" x14ac:dyDescent="0.2">
      <c r="A11" s="33"/>
      <c r="B11" s="27"/>
      <c r="C11" s="27"/>
      <c r="D11" s="27"/>
      <c r="E11" s="27"/>
      <c r="F11" s="27"/>
      <c r="G11" s="56"/>
      <c r="H11" s="56"/>
      <c r="I11" s="56"/>
      <c r="J11" s="56"/>
      <c r="K11" s="56"/>
      <c r="L11" s="30"/>
      <c r="M11" s="31"/>
      <c r="N11" s="31"/>
    </row>
    <row r="12" spans="1:26" ht="15.75" x14ac:dyDescent="0.25">
      <c r="A12" s="34">
        <v>43109</v>
      </c>
      <c r="B12" s="45" t="s">
        <v>32</v>
      </c>
      <c r="C12" s="36">
        <v>28.55</v>
      </c>
      <c r="D12" s="37">
        <v>4.79</v>
      </c>
      <c r="E12" s="36"/>
      <c r="F12" s="38">
        <f>C12-D12</f>
        <v>23.76</v>
      </c>
      <c r="G12" s="39">
        <v>690</v>
      </c>
      <c r="H12" s="39">
        <v>4001</v>
      </c>
      <c r="I12" s="39"/>
      <c r="J12" s="57"/>
      <c r="K12" s="57" t="s">
        <v>69</v>
      </c>
      <c r="L12" s="58" t="s">
        <v>76</v>
      </c>
      <c r="M12" s="58" t="s">
        <v>35</v>
      </c>
      <c r="N12" s="58" t="s">
        <v>77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34">
        <v>43110</v>
      </c>
      <c r="B13" s="35" t="s">
        <v>32</v>
      </c>
      <c r="C13" s="36">
        <v>32.950000000000003</v>
      </c>
      <c r="D13" s="37">
        <v>5.49</v>
      </c>
      <c r="E13" s="36"/>
      <c r="F13" s="38">
        <f>C13-D13</f>
        <v>27.46</v>
      </c>
      <c r="G13" s="39">
        <v>690</v>
      </c>
      <c r="H13" s="39">
        <v>4001</v>
      </c>
      <c r="I13" s="39"/>
      <c r="J13" s="57"/>
      <c r="K13" s="57" t="s">
        <v>69</v>
      </c>
      <c r="L13" s="58" t="s">
        <v>78</v>
      </c>
      <c r="M13" s="58" t="s">
        <v>79</v>
      </c>
      <c r="N13" s="58" t="s">
        <v>77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34"/>
      <c r="B14" s="35"/>
      <c r="C14" s="36"/>
      <c r="D14" s="37"/>
      <c r="E14" s="36"/>
      <c r="F14" s="38"/>
      <c r="G14" s="39"/>
      <c r="H14" s="39"/>
      <c r="I14" s="39"/>
      <c r="J14" s="57"/>
      <c r="K14" s="57"/>
      <c r="L14" s="58"/>
      <c r="M14" s="58"/>
      <c r="N14" s="58"/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34"/>
      <c r="B15" s="45"/>
      <c r="C15" s="36"/>
      <c r="D15" s="37"/>
      <c r="E15" s="36"/>
      <c r="F15" s="38"/>
      <c r="G15" s="39"/>
      <c r="H15" s="39"/>
      <c r="I15" s="40"/>
      <c r="J15" s="57"/>
      <c r="K15" s="57"/>
      <c r="L15" s="58"/>
      <c r="M15" s="58"/>
      <c r="N15" s="58"/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34"/>
      <c r="B16" s="45"/>
      <c r="C16" s="36"/>
      <c r="D16" s="37"/>
      <c r="E16" s="36"/>
      <c r="F16" s="38"/>
      <c r="G16" s="39"/>
      <c r="H16" s="39"/>
      <c r="I16" s="40"/>
      <c r="J16" s="57"/>
      <c r="K16" s="57"/>
      <c r="L16" s="58"/>
      <c r="M16" s="58"/>
      <c r="N16" s="58"/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34"/>
      <c r="B17" s="45"/>
      <c r="C17" s="36"/>
      <c r="D17" s="37"/>
      <c r="E17" s="36"/>
      <c r="F17" s="38"/>
      <c r="G17" s="39"/>
      <c r="H17" s="39"/>
      <c r="I17" s="40"/>
      <c r="J17" s="57"/>
      <c r="K17" s="57"/>
      <c r="L17" s="58"/>
      <c r="M17" s="58"/>
      <c r="N17" s="58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34"/>
      <c r="B18" s="45"/>
      <c r="C18" s="36"/>
      <c r="D18" s="37"/>
      <c r="E18" s="36"/>
      <c r="F18" s="38"/>
      <c r="G18" s="39"/>
      <c r="H18" s="39"/>
      <c r="I18" s="39"/>
      <c r="J18" s="57"/>
      <c r="K18" s="57"/>
      <c r="L18" s="58"/>
      <c r="M18" s="58"/>
      <c r="N18" s="58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44"/>
      <c r="B19" s="45"/>
      <c r="C19" s="36"/>
      <c r="D19" s="37" t="str">
        <f t="shared" ref="D19:D31" si="3">IF(B19="S",IF(ISBLANK(E19),ROUND(C19*0.2/1.2,2),E19),"")</f>
        <v/>
      </c>
      <c r="E19" s="36"/>
      <c r="F19" s="38"/>
      <c r="G19" s="39"/>
      <c r="H19" s="39"/>
      <c r="I19" s="39"/>
      <c r="J19" s="57" t="s">
        <v>32</v>
      </c>
      <c r="K19" s="57"/>
      <c r="L19" s="58"/>
      <c r="M19" s="58"/>
      <c r="N19" s="58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44"/>
      <c r="B20" s="45"/>
      <c r="C20" s="36"/>
      <c r="D20" s="37" t="str">
        <f t="shared" si="3"/>
        <v/>
      </c>
      <c r="E20" s="36"/>
      <c r="F20" s="38" t="s">
        <v>50</v>
      </c>
      <c r="G20" s="39"/>
      <c r="H20" s="39" t="s">
        <v>50</v>
      </c>
      <c r="I20" s="39" t="s">
        <v>50</v>
      </c>
      <c r="J20" s="57" t="s">
        <v>32</v>
      </c>
      <c r="K20" s="57"/>
      <c r="L20" s="58"/>
      <c r="M20" s="58"/>
      <c r="N20" s="58"/>
      <c r="P20" s="5" t="b">
        <f t="shared" si="0"/>
        <v>1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44"/>
      <c r="B21" s="45"/>
      <c r="C21" s="36"/>
      <c r="D21" s="37" t="str">
        <f t="shared" si="3"/>
        <v/>
      </c>
      <c r="E21" s="36"/>
      <c r="F21" s="38" t="s">
        <v>50</v>
      </c>
      <c r="G21" s="39" t="s">
        <v>50</v>
      </c>
      <c r="H21" s="39" t="s">
        <v>50</v>
      </c>
      <c r="I21" s="39" t="s">
        <v>50</v>
      </c>
      <c r="J21" s="57" t="s">
        <v>32</v>
      </c>
      <c r="K21" s="57"/>
      <c r="L21" s="58"/>
      <c r="M21" s="58"/>
      <c r="N21" s="58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44"/>
      <c r="B22" s="45"/>
      <c r="C22" s="36"/>
      <c r="D22" s="37" t="str">
        <f t="shared" si="3"/>
        <v/>
      </c>
      <c r="E22" s="36"/>
      <c r="F22" s="38" t="s">
        <v>50</v>
      </c>
      <c r="G22" s="39" t="s">
        <v>50</v>
      </c>
      <c r="H22" s="39" t="s">
        <v>50</v>
      </c>
      <c r="I22" s="39" t="s">
        <v>50</v>
      </c>
      <c r="J22" s="57" t="s">
        <v>32</v>
      </c>
      <c r="K22" s="57"/>
      <c r="L22" s="58"/>
      <c r="M22" s="58"/>
      <c r="N22" s="58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44"/>
      <c r="B23" s="45"/>
      <c r="C23" s="36"/>
      <c r="D23" s="37" t="str">
        <f t="shared" si="3"/>
        <v/>
      </c>
      <c r="E23" s="36"/>
      <c r="F23" s="38" t="s">
        <v>50</v>
      </c>
      <c r="G23" s="39" t="s">
        <v>50</v>
      </c>
      <c r="H23" s="39" t="s">
        <v>50</v>
      </c>
      <c r="I23" s="39" t="s">
        <v>50</v>
      </c>
      <c r="J23" s="57" t="s">
        <v>32</v>
      </c>
      <c r="K23" s="57"/>
      <c r="L23" s="58"/>
      <c r="M23" s="58"/>
      <c r="N23" s="58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44"/>
      <c r="B24" s="45"/>
      <c r="C24" s="36"/>
      <c r="D24" s="37" t="str">
        <f t="shared" si="3"/>
        <v/>
      </c>
      <c r="E24" s="36"/>
      <c r="F24" s="38" t="s">
        <v>50</v>
      </c>
      <c r="G24" s="39" t="s">
        <v>50</v>
      </c>
      <c r="H24" s="39" t="s">
        <v>50</v>
      </c>
      <c r="I24" s="39" t="s">
        <v>50</v>
      </c>
      <c r="J24" s="57" t="s">
        <v>32</v>
      </c>
      <c r="K24" s="57"/>
      <c r="L24" s="58"/>
      <c r="M24" s="58"/>
      <c r="N24" s="58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44"/>
      <c r="B25" s="45"/>
      <c r="C25" s="36"/>
      <c r="D25" s="37" t="str">
        <f t="shared" si="3"/>
        <v/>
      </c>
      <c r="E25" s="36"/>
      <c r="F25" s="38" t="s">
        <v>50</v>
      </c>
      <c r="G25" s="39" t="s">
        <v>50</v>
      </c>
      <c r="H25" s="39" t="s">
        <v>50</v>
      </c>
      <c r="I25" s="39" t="s">
        <v>50</v>
      </c>
      <c r="J25" s="57" t="s">
        <v>32</v>
      </c>
      <c r="K25" s="57"/>
      <c r="L25" s="58"/>
      <c r="M25" s="58"/>
      <c r="N25" s="58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44"/>
      <c r="B26" s="45"/>
      <c r="C26" s="36"/>
      <c r="D26" s="37" t="str">
        <f t="shared" si="3"/>
        <v/>
      </c>
      <c r="E26" s="36"/>
      <c r="F26" s="38" t="s">
        <v>50</v>
      </c>
      <c r="G26" s="39" t="s">
        <v>50</v>
      </c>
      <c r="H26" s="39" t="s">
        <v>50</v>
      </c>
      <c r="I26" s="39" t="s">
        <v>50</v>
      </c>
      <c r="J26" s="57" t="s">
        <v>32</v>
      </c>
      <c r="K26" s="57"/>
      <c r="L26" s="58"/>
      <c r="M26" s="58"/>
      <c r="N26" s="58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44"/>
      <c r="B27" s="45"/>
      <c r="C27" s="36"/>
      <c r="D27" s="37" t="str">
        <f t="shared" si="3"/>
        <v/>
      </c>
      <c r="E27" s="36"/>
      <c r="F27" s="38" t="s">
        <v>50</v>
      </c>
      <c r="G27" s="39" t="s">
        <v>50</v>
      </c>
      <c r="H27" s="39" t="s">
        <v>50</v>
      </c>
      <c r="I27" s="39" t="s">
        <v>50</v>
      </c>
      <c r="J27" s="57" t="s">
        <v>32</v>
      </c>
      <c r="K27" s="57"/>
      <c r="L27" s="58"/>
      <c r="M27" s="58"/>
      <c r="N27" s="58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44"/>
      <c r="B28" s="45"/>
      <c r="C28" s="36"/>
      <c r="D28" s="37" t="str">
        <f t="shared" si="3"/>
        <v/>
      </c>
      <c r="E28" s="36"/>
      <c r="F28" s="38" t="s">
        <v>50</v>
      </c>
      <c r="G28" s="39" t="s">
        <v>50</v>
      </c>
      <c r="H28" s="39" t="s">
        <v>50</v>
      </c>
      <c r="I28" s="39" t="s">
        <v>50</v>
      </c>
      <c r="J28" s="57" t="s">
        <v>32</v>
      </c>
      <c r="K28" s="57"/>
      <c r="L28" s="58"/>
      <c r="M28" s="58"/>
      <c r="N28" s="58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44"/>
      <c r="B29" s="45"/>
      <c r="C29" s="36"/>
      <c r="D29" s="37" t="str">
        <f t="shared" si="3"/>
        <v/>
      </c>
      <c r="E29" s="36"/>
      <c r="F29" s="38" t="s">
        <v>50</v>
      </c>
      <c r="G29" s="39" t="s">
        <v>50</v>
      </c>
      <c r="H29" s="39" t="s">
        <v>50</v>
      </c>
      <c r="I29" s="39" t="s">
        <v>50</v>
      </c>
      <c r="J29" s="57" t="s">
        <v>32</v>
      </c>
      <c r="K29" s="57"/>
      <c r="L29" s="58"/>
      <c r="M29" s="58"/>
      <c r="N29" s="58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44"/>
      <c r="B30" s="45"/>
      <c r="C30" s="36"/>
      <c r="D30" s="37" t="str">
        <f t="shared" si="3"/>
        <v/>
      </c>
      <c r="E30" s="36"/>
      <c r="F30" s="38" t="s">
        <v>50</v>
      </c>
      <c r="G30" s="39" t="s">
        <v>50</v>
      </c>
      <c r="H30" s="39" t="s">
        <v>50</v>
      </c>
      <c r="I30" s="39" t="s">
        <v>50</v>
      </c>
      <c r="J30" s="57" t="s">
        <v>32</v>
      </c>
      <c r="K30" s="57"/>
      <c r="L30" s="58"/>
      <c r="M30" s="58"/>
      <c r="N30" s="58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44"/>
      <c r="B31" s="45"/>
      <c r="C31" s="36"/>
      <c r="D31" s="61" t="str">
        <f t="shared" si="3"/>
        <v/>
      </c>
      <c r="E31" s="36"/>
      <c r="F31" s="38" t="s">
        <v>50</v>
      </c>
      <c r="G31" s="39" t="s">
        <v>50</v>
      </c>
      <c r="H31" s="39" t="s">
        <v>50</v>
      </c>
      <c r="I31" s="39" t="s">
        <v>50</v>
      </c>
      <c r="J31" s="57" t="s">
        <v>32</v>
      </c>
      <c r="K31" s="57"/>
      <c r="L31" s="58"/>
      <c r="M31" s="58"/>
      <c r="N31" s="58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05" t="s">
        <v>51</v>
      </c>
      <c r="B32" s="106"/>
      <c r="C32" s="46">
        <f>SUM(C12:C31)</f>
        <v>61.5</v>
      </c>
      <c r="D32" s="46">
        <f>SUM(D12:D31)</f>
        <v>10.280000000000001</v>
      </c>
      <c r="E32" s="46"/>
      <c r="F32" s="46">
        <f>SUM(F12:F31)</f>
        <v>51.22</v>
      </c>
      <c r="G32" s="47"/>
      <c r="H32" s="47"/>
      <c r="I32" s="47"/>
      <c r="J32" s="48"/>
      <c r="K32" s="48"/>
      <c r="L32" s="49"/>
      <c r="M32" s="50"/>
      <c r="N32" s="51"/>
    </row>
    <row r="34" spans="2:3" x14ac:dyDescent="0.2">
      <c r="B34" s="96" t="s">
        <v>52</v>
      </c>
      <c r="C34" s="97"/>
    </row>
    <row r="35" spans="2:3" x14ac:dyDescent="0.2">
      <c r="B35" s="52" t="s">
        <v>53</v>
      </c>
      <c r="C35" s="53" t="s">
        <v>54</v>
      </c>
    </row>
    <row r="36" spans="2:3" x14ac:dyDescent="0.2">
      <c r="B36" s="52" t="s">
        <v>31</v>
      </c>
      <c r="C36" s="53" t="s">
        <v>55</v>
      </c>
    </row>
    <row r="37" spans="2:3" x14ac:dyDescent="0.2">
      <c r="B37" s="52" t="s">
        <v>32</v>
      </c>
      <c r="C37" s="53" t="s">
        <v>56</v>
      </c>
    </row>
    <row r="38" spans="2:3" x14ac:dyDescent="0.2">
      <c r="B38" s="31" t="s">
        <v>57</v>
      </c>
      <c r="C38" s="54" t="s">
        <v>58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5 J19:K31 J12:K14">
    <cfRule type="expression" priority="33" stopIfTrue="1">
      <formula>AND(SUM($P12:$T12)&gt;0,NOT(ISBLANK(J12)))</formula>
    </cfRule>
    <cfRule type="expression" dxfId="233" priority="34" stopIfTrue="1">
      <formula>SUM($P12:$T12)&gt;0</formula>
    </cfRule>
  </conditionalFormatting>
  <conditionalFormatting sqref="E5 C12:C15 C5 B1:E1 B3:E3 C19:C31">
    <cfRule type="expression" dxfId="232" priority="35" stopIfTrue="1">
      <formula>ISBLANK(B1)</formula>
    </cfRule>
  </conditionalFormatting>
  <conditionalFormatting sqref="L12:N12 L19:N31 M15">
    <cfRule type="expression" dxfId="231" priority="36" stopIfTrue="1">
      <formula>AND(NOT(ISBLANK($C12)),ISBLANK(L12))</formula>
    </cfRule>
  </conditionalFormatting>
  <conditionalFormatting sqref="B12:B15 B19:B31">
    <cfRule type="expression" dxfId="230" priority="37" stopIfTrue="1">
      <formula>AND(NOT(ISBLANK(C12)),ISBLANK(B12))</formula>
    </cfRule>
  </conditionalFormatting>
  <conditionalFormatting sqref="A12:A15 A19:A31">
    <cfRule type="expression" dxfId="229" priority="38" stopIfTrue="1">
      <formula>AND(NOT(ISBLANK(C12)),ISBLANK(A12))</formula>
    </cfRule>
  </conditionalFormatting>
  <conditionalFormatting sqref="E12:E15 E19:E31">
    <cfRule type="expression" dxfId="228" priority="39" stopIfTrue="1">
      <formula>AND(NOT(ISBLANK(C12)),ISBLANK(E12),B12="S")</formula>
    </cfRule>
  </conditionalFormatting>
  <conditionalFormatting sqref="L15">
    <cfRule type="expression" dxfId="227" priority="32" stopIfTrue="1">
      <formula>AND(NOT(ISBLANK($C20)),ISBLANK(L15))</formula>
    </cfRule>
  </conditionalFormatting>
  <conditionalFormatting sqref="J18:K18">
    <cfRule type="expression" priority="25" stopIfTrue="1">
      <formula>AND(SUM($P18:$T18)&gt;0,NOT(ISBLANK(J18)))</formula>
    </cfRule>
    <cfRule type="expression" dxfId="226" priority="26" stopIfTrue="1">
      <formula>SUM($P18:$T18)&gt;0</formula>
    </cfRule>
  </conditionalFormatting>
  <conditionalFormatting sqref="C18">
    <cfRule type="expression" dxfId="225" priority="27" stopIfTrue="1">
      <formula>ISBLANK(C18)</formula>
    </cfRule>
  </conditionalFormatting>
  <conditionalFormatting sqref="L18:N18">
    <cfRule type="expression" dxfId="224" priority="28" stopIfTrue="1">
      <formula>AND(NOT(ISBLANK($C18)),ISBLANK(L18))</formula>
    </cfRule>
  </conditionalFormatting>
  <conditionalFormatting sqref="B18">
    <cfRule type="expression" dxfId="223" priority="29" stopIfTrue="1">
      <formula>AND(NOT(ISBLANK(C18)),ISBLANK(B18))</formula>
    </cfRule>
  </conditionalFormatting>
  <conditionalFormatting sqref="A18">
    <cfRule type="expression" dxfId="222" priority="30" stopIfTrue="1">
      <formula>AND(NOT(ISBLANK(C18)),ISBLANK(A18))</formula>
    </cfRule>
  </conditionalFormatting>
  <conditionalFormatting sqref="E18">
    <cfRule type="expression" dxfId="221" priority="31" stopIfTrue="1">
      <formula>AND(NOT(ISBLANK(C18)),ISBLANK(E18),B18="S")</formula>
    </cfRule>
  </conditionalFormatting>
  <conditionalFormatting sqref="J16:J17">
    <cfRule type="expression" priority="18" stopIfTrue="1">
      <formula>AND(SUM($P16:$T16)&gt;0,NOT(ISBLANK(J16)))</formula>
    </cfRule>
    <cfRule type="expression" dxfId="220" priority="19" stopIfTrue="1">
      <formula>SUM($P16:$T16)&gt;0</formula>
    </cfRule>
  </conditionalFormatting>
  <conditionalFormatting sqref="C16:C17">
    <cfRule type="expression" dxfId="219" priority="20" stopIfTrue="1">
      <formula>ISBLANK(C16)</formula>
    </cfRule>
  </conditionalFormatting>
  <conditionalFormatting sqref="M16">
    <cfRule type="expression" dxfId="218" priority="21" stopIfTrue="1">
      <formula>AND(NOT(ISBLANK($C16)),ISBLANK(M16))</formula>
    </cfRule>
  </conditionalFormatting>
  <conditionalFormatting sqref="B16:B17">
    <cfRule type="expression" dxfId="217" priority="22" stopIfTrue="1">
      <formula>AND(NOT(ISBLANK(C16)),ISBLANK(B16))</formula>
    </cfRule>
  </conditionalFormatting>
  <conditionalFormatting sqref="A16:A17">
    <cfRule type="expression" dxfId="216" priority="23" stopIfTrue="1">
      <formula>AND(NOT(ISBLANK(C16)),ISBLANK(A16))</formula>
    </cfRule>
  </conditionalFormatting>
  <conditionalFormatting sqref="E16:E17">
    <cfRule type="expression" dxfId="215" priority="24" stopIfTrue="1">
      <formula>AND(NOT(ISBLANK(C16)),ISBLANK(E16),B16="S")</formula>
    </cfRule>
  </conditionalFormatting>
  <conditionalFormatting sqref="L16:L17">
    <cfRule type="expression" dxfId="214" priority="17" stopIfTrue="1">
      <formula>AND(NOT(ISBLANK($C21)),ISBLANK(L16))</formula>
    </cfRule>
  </conditionalFormatting>
  <conditionalFormatting sqref="K15">
    <cfRule type="expression" priority="15" stopIfTrue="1">
      <formula>AND(SUM($P15:$T15)&gt;0,NOT(ISBLANK(K15)))</formula>
    </cfRule>
    <cfRule type="expression" dxfId="213" priority="16" stopIfTrue="1">
      <formula>SUM($P15:$T15)&gt;0</formula>
    </cfRule>
  </conditionalFormatting>
  <conditionalFormatting sqref="N15">
    <cfRule type="expression" dxfId="212" priority="14" stopIfTrue="1">
      <formula>AND(NOT(ISBLANK($C15)),ISBLANK(N15))</formula>
    </cfRule>
  </conditionalFormatting>
  <conditionalFormatting sqref="K16">
    <cfRule type="expression" priority="12" stopIfTrue="1">
      <formula>AND(SUM($P16:$T16)&gt;0,NOT(ISBLANK(K16)))</formula>
    </cfRule>
    <cfRule type="expression" dxfId="211" priority="13" stopIfTrue="1">
      <formula>SUM($P16:$T16)&gt;0</formula>
    </cfRule>
  </conditionalFormatting>
  <conditionalFormatting sqref="N16">
    <cfRule type="expression" dxfId="210" priority="11" stopIfTrue="1">
      <formula>AND(NOT(ISBLANK($C16)),ISBLANK(N16))</formula>
    </cfRule>
  </conditionalFormatting>
  <conditionalFormatting sqref="K17">
    <cfRule type="expression" priority="9" stopIfTrue="1">
      <formula>AND(SUM($P17:$T17)&gt;0,NOT(ISBLANK(K17)))</formula>
    </cfRule>
    <cfRule type="expression" dxfId="209" priority="10" stopIfTrue="1">
      <formula>SUM($P17:$T17)&gt;0</formula>
    </cfRule>
  </conditionalFormatting>
  <conditionalFormatting sqref="M17">
    <cfRule type="expression" dxfId="208" priority="8" stopIfTrue="1">
      <formula>AND(NOT(ISBLANK($C17)),ISBLANK(M17))</formula>
    </cfRule>
  </conditionalFormatting>
  <conditionalFormatting sqref="N17">
    <cfRule type="expression" dxfId="207" priority="7" stopIfTrue="1">
      <formula>AND(NOT(ISBLANK($C17)),ISBLANK(N17))</formula>
    </cfRule>
  </conditionalFormatting>
  <conditionalFormatting sqref="L13">
    <cfRule type="expression" dxfId="206" priority="6" stopIfTrue="1">
      <formula>AND(NOT(ISBLANK($C13)),ISBLANK(L13))</formula>
    </cfRule>
  </conditionalFormatting>
  <conditionalFormatting sqref="M13">
    <cfRule type="expression" dxfId="205" priority="5" stopIfTrue="1">
      <formula>AND(NOT(ISBLANK($C13)),ISBLANK(M13))</formula>
    </cfRule>
  </conditionalFormatting>
  <conditionalFormatting sqref="L14">
    <cfRule type="expression" dxfId="204" priority="4" stopIfTrue="1">
      <formula>AND(NOT(ISBLANK($C14)),ISBLANK(L14))</formula>
    </cfRule>
  </conditionalFormatting>
  <conditionalFormatting sqref="M14">
    <cfRule type="expression" dxfId="203" priority="3" stopIfTrue="1">
      <formula>AND(NOT(ISBLANK($C14)),ISBLANK(M14))</formula>
    </cfRule>
  </conditionalFormatting>
  <conditionalFormatting sqref="N14">
    <cfRule type="expression" dxfId="202" priority="2" stopIfTrue="1">
      <formula>AND(NOT(ISBLANK($C14)),ISBLANK(N14))</formula>
    </cfRule>
  </conditionalFormatting>
  <conditionalFormatting sqref="N13">
    <cfRule type="expression" dxfId="201" priority="1" stopIfTrue="1">
      <formula>AND(NOT(ISBLANK($C13)),ISBLANK(N13))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4"/>
  <sheetViews>
    <sheetView workbookViewId="0">
      <selection activeCell="C18" sqref="C18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40.140625" style="5" bestFit="1" customWidth="1"/>
    <col min="12" max="12" width="64.28515625" style="5" bestFit="1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1" t="s">
        <v>0</v>
      </c>
      <c r="B1" s="98" t="s">
        <v>1</v>
      </c>
      <c r="C1" s="99"/>
      <c r="D1" s="99"/>
      <c r="E1" s="100"/>
      <c r="F1" s="2"/>
      <c r="G1" s="2"/>
      <c r="H1" s="2"/>
      <c r="I1" s="2"/>
      <c r="J1" s="2"/>
      <c r="K1" s="2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5" x14ac:dyDescent="0.2">
      <c r="A3" s="9" t="s">
        <v>2</v>
      </c>
      <c r="B3" s="98" t="s">
        <v>109</v>
      </c>
      <c r="C3" s="99"/>
      <c r="D3" s="99"/>
      <c r="E3" s="100"/>
      <c r="F3" s="10"/>
      <c r="G3" s="10"/>
      <c r="H3" s="10"/>
      <c r="I3" s="10"/>
      <c r="J3" s="10"/>
      <c r="K3" s="10"/>
      <c r="L3" s="66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3</v>
      </c>
      <c r="B5" s="12" t="s">
        <v>4</v>
      </c>
      <c r="C5" s="13">
        <v>43080</v>
      </c>
      <c r="D5" s="12" t="s">
        <v>5</v>
      </c>
      <c r="E5" s="13">
        <v>43110</v>
      </c>
      <c r="F5" s="14"/>
      <c r="G5" s="15"/>
      <c r="H5" s="16"/>
      <c r="I5" s="16"/>
      <c r="J5" s="16"/>
      <c r="K5" s="16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4" t="s">
        <v>6</v>
      </c>
      <c r="B8" s="18" t="s">
        <v>7</v>
      </c>
      <c r="C8" s="18" t="s">
        <v>8</v>
      </c>
      <c r="D8" s="18" t="s">
        <v>7</v>
      </c>
      <c r="E8" s="18" t="s">
        <v>9</v>
      </c>
      <c r="F8" s="18" t="s">
        <v>10</v>
      </c>
      <c r="G8" s="96" t="s">
        <v>11</v>
      </c>
      <c r="H8" s="101"/>
      <c r="I8" s="101"/>
      <c r="J8" s="97"/>
      <c r="K8" s="64" t="s">
        <v>12</v>
      </c>
      <c r="L8" s="18" t="s">
        <v>13</v>
      </c>
      <c r="M8" s="20" t="s">
        <v>14</v>
      </c>
      <c r="N8" s="20" t="s">
        <v>15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x14ac:dyDescent="0.2">
      <c r="A9" s="22" t="s">
        <v>16</v>
      </c>
      <c r="B9" s="23" t="s">
        <v>17</v>
      </c>
      <c r="C9" s="23" t="s">
        <v>18</v>
      </c>
      <c r="D9" s="23" t="s">
        <v>18</v>
      </c>
      <c r="E9" s="23" t="s">
        <v>19</v>
      </c>
      <c r="F9" s="23" t="s">
        <v>18</v>
      </c>
      <c r="G9" s="102"/>
      <c r="H9" s="103"/>
      <c r="I9" s="103"/>
      <c r="J9" s="104"/>
      <c r="K9" s="22" t="s">
        <v>20</v>
      </c>
      <c r="L9" s="23" t="s">
        <v>21</v>
      </c>
      <c r="M9" s="24"/>
      <c r="N9" s="25" t="s">
        <v>22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x14ac:dyDescent="0.2">
      <c r="A10" s="26" t="s">
        <v>23</v>
      </c>
      <c r="B10" s="27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56" t="s">
        <v>26</v>
      </c>
      <c r="H10" s="56" t="s">
        <v>27</v>
      </c>
      <c r="I10" s="56" t="s">
        <v>28</v>
      </c>
      <c r="J10" s="56"/>
      <c r="K10" s="29" t="s">
        <v>29</v>
      </c>
      <c r="L10" s="30"/>
      <c r="M10" s="31"/>
      <c r="N10" s="32"/>
    </row>
    <row r="11" spans="1:26" x14ac:dyDescent="0.2">
      <c r="A11" s="33"/>
      <c r="B11" s="27"/>
      <c r="C11" s="27"/>
      <c r="D11" s="27"/>
      <c r="E11" s="27"/>
      <c r="F11" s="27"/>
      <c r="G11" s="56"/>
      <c r="H11" s="56"/>
      <c r="I11" s="56"/>
      <c r="J11" s="56"/>
      <c r="K11" s="56"/>
      <c r="L11" s="30"/>
      <c r="M11" s="31"/>
      <c r="N11" s="31"/>
    </row>
    <row r="12" spans="1:26" ht="15.75" x14ac:dyDescent="0.25">
      <c r="A12" s="67">
        <v>43080</v>
      </c>
      <c r="B12" s="35" t="s">
        <v>53</v>
      </c>
      <c r="C12" s="36">
        <v>29</v>
      </c>
      <c r="D12" s="37">
        <v>0</v>
      </c>
      <c r="E12" s="36"/>
      <c r="F12" s="38">
        <v>29</v>
      </c>
      <c r="G12" s="39">
        <v>441</v>
      </c>
      <c r="H12" s="39">
        <v>4020</v>
      </c>
      <c r="I12" s="39"/>
      <c r="J12" s="57" t="s">
        <v>32</v>
      </c>
      <c r="K12" s="57" t="s">
        <v>80</v>
      </c>
      <c r="L12" s="58" t="s">
        <v>81</v>
      </c>
      <c r="M12" s="58" t="s">
        <v>82</v>
      </c>
      <c r="N12" s="58" t="s">
        <v>83</v>
      </c>
      <c r="P12" s="5" t="b">
        <f t="shared" ref="P12:P27" si="0">OR(G12&lt;100,LEN(G12)=2)</f>
        <v>0</v>
      </c>
      <c r="Q12" s="5" t="b">
        <f t="shared" ref="Q12:Q27" si="1">OR(H12&lt;1000,LEN(H12)=3)</f>
        <v>0</v>
      </c>
      <c r="R12" s="5" t="b">
        <f t="shared" ref="R12:R27" si="2">IF(I12&lt;1000,TRUE)</f>
        <v>1</v>
      </c>
      <c r="S12" s="5" t="e">
        <f>OR(#REF!&lt;100000,LEN(#REF!)=5)</f>
        <v>#REF!</v>
      </c>
    </row>
    <row r="13" spans="1:26" ht="15.75" x14ac:dyDescent="0.25">
      <c r="A13" s="67">
        <v>43100</v>
      </c>
      <c r="B13" s="45" t="s">
        <v>31</v>
      </c>
      <c r="C13" s="36">
        <v>223.44</v>
      </c>
      <c r="D13" s="37">
        <v>0</v>
      </c>
      <c r="E13" s="36"/>
      <c r="F13" s="38">
        <v>223.44</v>
      </c>
      <c r="G13" s="39">
        <v>112</v>
      </c>
      <c r="H13" s="39">
        <v>4201</v>
      </c>
      <c r="I13" s="40"/>
      <c r="J13" s="57" t="s">
        <v>32</v>
      </c>
      <c r="K13" s="57" t="s">
        <v>84</v>
      </c>
      <c r="L13" s="58" t="s">
        <v>85</v>
      </c>
      <c r="M13" s="58" t="s">
        <v>86</v>
      </c>
      <c r="N13" s="58" t="s">
        <v>87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67">
        <v>43105</v>
      </c>
      <c r="B14" s="45" t="s">
        <v>32</v>
      </c>
      <c r="C14" s="36">
        <v>7.18</v>
      </c>
      <c r="D14" s="37">
        <v>1.2</v>
      </c>
      <c r="E14" s="36"/>
      <c r="F14" s="38">
        <v>5.98</v>
      </c>
      <c r="G14" s="39">
        <v>471</v>
      </c>
      <c r="H14" s="39">
        <v>4200</v>
      </c>
      <c r="I14" s="39"/>
      <c r="J14" s="57" t="s">
        <v>32</v>
      </c>
      <c r="K14" s="57" t="s">
        <v>60</v>
      </c>
      <c r="L14" s="58" t="s">
        <v>88</v>
      </c>
      <c r="M14" s="58" t="s">
        <v>89</v>
      </c>
      <c r="N14" s="58" t="s">
        <v>90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67"/>
      <c r="B15" s="45"/>
      <c r="C15" s="36"/>
      <c r="D15" s="37"/>
      <c r="E15" s="36"/>
      <c r="F15" s="38"/>
      <c r="G15" s="39"/>
      <c r="H15" s="39"/>
      <c r="I15" s="39"/>
      <c r="J15" s="57" t="s">
        <v>32</v>
      </c>
      <c r="K15" s="57"/>
      <c r="L15" s="58"/>
      <c r="M15" s="58"/>
      <c r="N15" s="58"/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67"/>
      <c r="B16" s="45"/>
      <c r="C16" s="36"/>
      <c r="D16" s="37"/>
      <c r="E16" s="36"/>
      <c r="F16" s="38"/>
      <c r="G16" s="39"/>
      <c r="H16" s="39"/>
      <c r="I16" s="39"/>
      <c r="J16" s="57" t="s">
        <v>32</v>
      </c>
      <c r="K16" s="57"/>
      <c r="L16" s="58"/>
      <c r="M16" s="58"/>
      <c r="N16" s="58"/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67"/>
      <c r="B17" s="45"/>
      <c r="C17" s="36"/>
      <c r="D17" s="37"/>
      <c r="E17" s="36"/>
      <c r="F17" s="38"/>
      <c r="G17" s="39"/>
      <c r="H17" s="39"/>
      <c r="I17" s="39"/>
      <c r="J17" s="57" t="s">
        <v>32</v>
      </c>
      <c r="K17" s="57"/>
      <c r="L17" s="58"/>
      <c r="M17" s="58"/>
      <c r="N17" s="58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44"/>
      <c r="B18" s="45"/>
      <c r="C18" s="36"/>
      <c r="D18" s="37" t="str">
        <f t="shared" ref="D18:D27" si="3">IF(B18="S",IF(ISBLANK(E18),ROUND(C18*0.2/1.2,2),E18),"")</f>
        <v/>
      </c>
      <c r="E18" s="36"/>
      <c r="F18" s="38" t="s">
        <v>50</v>
      </c>
      <c r="G18" s="39" t="s">
        <v>50</v>
      </c>
      <c r="H18" s="39" t="s">
        <v>50</v>
      </c>
      <c r="I18" s="39" t="s">
        <v>50</v>
      </c>
      <c r="J18" s="57" t="s">
        <v>32</v>
      </c>
      <c r="K18" s="57"/>
      <c r="L18" s="58"/>
      <c r="M18" s="58"/>
      <c r="N18" s="58"/>
      <c r="P18" s="5" t="b">
        <f t="shared" si="0"/>
        <v>0</v>
      </c>
      <c r="Q18" s="5" t="b">
        <f t="shared" si="1"/>
        <v>0</v>
      </c>
      <c r="R18" s="5" t="b">
        <f t="shared" si="2"/>
        <v>0</v>
      </c>
      <c r="S18" s="5" t="e">
        <f>OR(#REF!&lt;100000,LEN(#REF!)=5)</f>
        <v>#REF!</v>
      </c>
    </row>
    <row r="19" spans="1:19" ht="15.75" x14ac:dyDescent="0.25">
      <c r="A19" s="44"/>
      <c r="B19" s="45"/>
      <c r="C19" s="36"/>
      <c r="D19" s="37" t="str">
        <f t="shared" si="3"/>
        <v/>
      </c>
      <c r="E19" s="36"/>
      <c r="F19" s="38" t="s">
        <v>50</v>
      </c>
      <c r="G19" s="39" t="s">
        <v>50</v>
      </c>
      <c r="H19" s="39" t="s">
        <v>50</v>
      </c>
      <c r="I19" s="39" t="s">
        <v>50</v>
      </c>
      <c r="J19" s="57" t="s">
        <v>32</v>
      </c>
      <c r="K19" s="57"/>
      <c r="L19" s="58"/>
      <c r="M19" s="58"/>
      <c r="N19" s="58"/>
      <c r="P19" s="5" t="b">
        <f t="shared" si="0"/>
        <v>0</v>
      </c>
      <c r="Q19" s="5" t="b">
        <f t="shared" si="1"/>
        <v>0</v>
      </c>
      <c r="R19" s="5" t="b">
        <f t="shared" si="2"/>
        <v>0</v>
      </c>
      <c r="S19" s="5" t="e">
        <f>OR(#REF!&lt;100000,LEN(#REF!)=5)</f>
        <v>#REF!</v>
      </c>
    </row>
    <row r="20" spans="1:19" ht="15.75" x14ac:dyDescent="0.25">
      <c r="A20" s="44"/>
      <c r="B20" s="45"/>
      <c r="C20" s="36"/>
      <c r="D20" s="37" t="str">
        <f t="shared" si="3"/>
        <v/>
      </c>
      <c r="E20" s="36"/>
      <c r="F20" s="38" t="s">
        <v>50</v>
      </c>
      <c r="G20" s="39" t="s">
        <v>50</v>
      </c>
      <c r="H20" s="39" t="s">
        <v>50</v>
      </c>
      <c r="I20" s="39" t="s">
        <v>50</v>
      </c>
      <c r="J20" s="57" t="s">
        <v>32</v>
      </c>
      <c r="K20" s="57"/>
      <c r="L20" s="58"/>
      <c r="M20" s="58"/>
      <c r="N20" s="58"/>
      <c r="P20" s="5" t="b">
        <f t="shared" si="0"/>
        <v>0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44"/>
      <c r="B21" s="45"/>
      <c r="C21" s="36"/>
      <c r="D21" s="37" t="str">
        <f t="shared" si="3"/>
        <v/>
      </c>
      <c r="E21" s="36"/>
      <c r="F21" s="38" t="s">
        <v>50</v>
      </c>
      <c r="G21" s="39" t="s">
        <v>50</v>
      </c>
      <c r="H21" s="39" t="s">
        <v>50</v>
      </c>
      <c r="I21" s="39" t="s">
        <v>50</v>
      </c>
      <c r="J21" s="57" t="s">
        <v>32</v>
      </c>
      <c r="K21" s="57"/>
      <c r="L21" s="58"/>
      <c r="M21" s="58"/>
      <c r="N21" s="58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44"/>
      <c r="B22" s="45"/>
      <c r="C22" s="36"/>
      <c r="D22" s="37" t="str">
        <f t="shared" si="3"/>
        <v/>
      </c>
      <c r="E22" s="36"/>
      <c r="F22" s="38" t="s">
        <v>50</v>
      </c>
      <c r="G22" s="39" t="s">
        <v>50</v>
      </c>
      <c r="H22" s="39" t="s">
        <v>50</v>
      </c>
      <c r="I22" s="39" t="s">
        <v>50</v>
      </c>
      <c r="J22" s="57" t="s">
        <v>32</v>
      </c>
      <c r="K22" s="57"/>
      <c r="L22" s="58"/>
      <c r="M22" s="58"/>
      <c r="N22" s="58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44"/>
      <c r="B23" s="45"/>
      <c r="C23" s="36"/>
      <c r="D23" s="37" t="str">
        <f t="shared" si="3"/>
        <v/>
      </c>
      <c r="E23" s="36"/>
      <c r="F23" s="38" t="s">
        <v>50</v>
      </c>
      <c r="G23" s="39" t="s">
        <v>50</v>
      </c>
      <c r="H23" s="39" t="s">
        <v>50</v>
      </c>
      <c r="I23" s="39" t="s">
        <v>50</v>
      </c>
      <c r="J23" s="57" t="s">
        <v>32</v>
      </c>
      <c r="K23" s="57"/>
      <c r="L23" s="58"/>
      <c r="M23" s="58"/>
      <c r="N23" s="58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44"/>
      <c r="B24" s="45"/>
      <c r="C24" s="36"/>
      <c r="D24" s="37" t="str">
        <f t="shared" si="3"/>
        <v/>
      </c>
      <c r="E24" s="36"/>
      <c r="F24" s="38" t="s">
        <v>50</v>
      </c>
      <c r="G24" s="39" t="s">
        <v>50</v>
      </c>
      <c r="H24" s="39" t="s">
        <v>50</v>
      </c>
      <c r="I24" s="39" t="s">
        <v>50</v>
      </c>
      <c r="J24" s="57" t="s">
        <v>32</v>
      </c>
      <c r="K24" s="57"/>
      <c r="L24" s="58"/>
      <c r="M24" s="58"/>
      <c r="N24" s="58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44"/>
      <c r="B25" s="45"/>
      <c r="C25" s="36"/>
      <c r="D25" s="37" t="str">
        <f t="shared" si="3"/>
        <v/>
      </c>
      <c r="E25" s="36"/>
      <c r="F25" s="38" t="s">
        <v>50</v>
      </c>
      <c r="G25" s="39" t="s">
        <v>50</v>
      </c>
      <c r="H25" s="39" t="s">
        <v>50</v>
      </c>
      <c r="I25" s="39" t="s">
        <v>50</v>
      </c>
      <c r="J25" s="57" t="s">
        <v>32</v>
      </c>
      <c r="K25" s="57"/>
      <c r="L25" s="58"/>
      <c r="M25" s="58"/>
      <c r="N25" s="58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44"/>
      <c r="B26" s="45"/>
      <c r="C26" s="36"/>
      <c r="D26" s="37" t="str">
        <f t="shared" si="3"/>
        <v/>
      </c>
      <c r="E26" s="36"/>
      <c r="F26" s="38" t="s">
        <v>50</v>
      </c>
      <c r="G26" s="39" t="s">
        <v>50</v>
      </c>
      <c r="H26" s="39" t="s">
        <v>50</v>
      </c>
      <c r="I26" s="39" t="s">
        <v>50</v>
      </c>
      <c r="J26" s="57" t="s">
        <v>32</v>
      </c>
      <c r="K26" s="57"/>
      <c r="L26" s="58"/>
      <c r="M26" s="58"/>
      <c r="N26" s="58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6.5" thickBot="1" x14ac:dyDescent="0.3">
      <c r="A27" s="44"/>
      <c r="B27" s="45"/>
      <c r="C27" s="36"/>
      <c r="D27" s="61" t="str">
        <f t="shared" si="3"/>
        <v/>
      </c>
      <c r="E27" s="36"/>
      <c r="F27" s="38" t="s">
        <v>50</v>
      </c>
      <c r="G27" s="39" t="s">
        <v>50</v>
      </c>
      <c r="H27" s="39" t="s">
        <v>50</v>
      </c>
      <c r="I27" s="39" t="s">
        <v>50</v>
      </c>
      <c r="J27" s="57" t="s">
        <v>32</v>
      </c>
      <c r="K27" s="57"/>
      <c r="L27" s="58"/>
      <c r="M27" s="58"/>
      <c r="N27" s="58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3.5" thickBot="1" x14ac:dyDescent="0.25">
      <c r="A28" s="105" t="s">
        <v>51</v>
      </c>
      <c r="B28" s="106"/>
      <c r="C28" s="46">
        <f>SUM(C12:C27)</f>
        <v>259.62</v>
      </c>
      <c r="D28" s="46">
        <f>SUM(D12:D27)</f>
        <v>1.2</v>
      </c>
      <c r="E28" s="46"/>
      <c r="F28" s="46">
        <f>SUM(F12:F27)</f>
        <v>258.42</v>
      </c>
      <c r="G28" s="47"/>
      <c r="H28" s="47"/>
      <c r="I28" s="47"/>
      <c r="J28" s="48"/>
      <c r="K28" s="48"/>
      <c r="L28" s="49"/>
      <c r="M28" s="50"/>
      <c r="N28" s="51"/>
    </row>
    <row r="30" spans="1:19" x14ac:dyDescent="0.2">
      <c r="B30" s="96" t="s">
        <v>52</v>
      </c>
      <c r="C30" s="97"/>
      <c r="F30" s="68"/>
    </row>
    <row r="31" spans="1:19" x14ac:dyDescent="0.2">
      <c r="B31" s="52" t="s">
        <v>53</v>
      </c>
      <c r="C31" s="53" t="s">
        <v>54</v>
      </c>
    </row>
    <row r="32" spans="1:19" x14ac:dyDescent="0.2">
      <c r="B32" s="52" t="s">
        <v>31</v>
      </c>
      <c r="C32" s="53" t="s">
        <v>55</v>
      </c>
    </row>
    <row r="33" spans="2:3" x14ac:dyDescent="0.2">
      <c r="B33" s="52" t="s">
        <v>32</v>
      </c>
      <c r="C33" s="53" t="s">
        <v>56</v>
      </c>
    </row>
    <row r="34" spans="2:3" x14ac:dyDescent="0.2">
      <c r="B34" s="31" t="s">
        <v>57</v>
      </c>
      <c r="C34" s="54" t="s">
        <v>58</v>
      </c>
    </row>
  </sheetData>
  <mergeCells count="6">
    <mergeCell ref="B30:C30"/>
    <mergeCell ref="B1:E1"/>
    <mergeCell ref="B3:E3"/>
    <mergeCell ref="G8:J8"/>
    <mergeCell ref="G9:J9"/>
    <mergeCell ref="A28:B28"/>
  </mergeCells>
  <conditionalFormatting sqref="J18:K27 K15:K17 J12:J17">
    <cfRule type="expression" priority="14" stopIfTrue="1">
      <formula>AND(SUM($P12:$T12)&gt;0,NOT(ISBLANK(J12)))</formula>
    </cfRule>
    <cfRule type="expression" dxfId="200" priority="15" stopIfTrue="1">
      <formula>SUM($P12:$T12)&gt;0</formula>
    </cfRule>
  </conditionalFormatting>
  <conditionalFormatting sqref="C5 B1:E1 B3:E3 C15:C27 E5 C12">
    <cfRule type="expression" dxfId="199" priority="16" stopIfTrue="1">
      <formula>ISBLANK(B1)</formula>
    </cfRule>
  </conditionalFormatting>
  <conditionalFormatting sqref="L15:N27">
    <cfRule type="expression" dxfId="198" priority="17" stopIfTrue="1">
      <formula>AND(NOT(ISBLANK($C15)),ISBLANK(L15))</formula>
    </cfRule>
  </conditionalFormatting>
  <conditionalFormatting sqref="B15:B27 B12:B13">
    <cfRule type="expression" dxfId="197" priority="18" stopIfTrue="1">
      <formula>AND(NOT(ISBLANK(C12)),ISBLANK(B12))</formula>
    </cfRule>
  </conditionalFormatting>
  <conditionalFormatting sqref="A12:A27">
    <cfRule type="expression" dxfId="196" priority="19" stopIfTrue="1">
      <formula>AND(NOT(ISBLANK(C12)),ISBLANK(A12))</formula>
    </cfRule>
  </conditionalFormatting>
  <conditionalFormatting sqref="E15:E27 E12:E13">
    <cfRule type="expression" dxfId="195" priority="20" stopIfTrue="1">
      <formula>AND(NOT(ISBLANK(C12)),ISBLANK(E12),B12="S")</formula>
    </cfRule>
  </conditionalFormatting>
  <conditionalFormatting sqref="K13">
    <cfRule type="expression" priority="12" stopIfTrue="1">
      <formula>AND(SUM($P13:$T13)&gt;0,NOT(ISBLANK(K13)))</formula>
    </cfRule>
    <cfRule type="expression" dxfId="194" priority="13" stopIfTrue="1">
      <formula>SUM($P13:$T13)&gt;0</formula>
    </cfRule>
  </conditionalFormatting>
  <conditionalFormatting sqref="K14">
    <cfRule type="expression" priority="6" stopIfTrue="1">
      <formula>AND(SUM($P14:$T14)&gt;0,NOT(ISBLANK(K14)))</formula>
    </cfRule>
    <cfRule type="expression" dxfId="193" priority="7" stopIfTrue="1">
      <formula>SUM($P14:$T14)&gt;0</formula>
    </cfRule>
  </conditionalFormatting>
  <conditionalFormatting sqref="C14">
    <cfRule type="expression" dxfId="192" priority="8" stopIfTrue="1">
      <formula>ISBLANK(C14)</formula>
    </cfRule>
  </conditionalFormatting>
  <conditionalFormatting sqref="L14:N14">
    <cfRule type="expression" dxfId="191" priority="9" stopIfTrue="1">
      <formula>AND(NOT(ISBLANK($C14)),ISBLANK(L14))</formula>
    </cfRule>
  </conditionalFormatting>
  <conditionalFormatting sqref="B14">
    <cfRule type="expression" dxfId="190" priority="10" stopIfTrue="1">
      <formula>AND(NOT(ISBLANK(C14)),ISBLANK(B14))</formula>
    </cfRule>
  </conditionalFormatting>
  <conditionalFormatting sqref="E14">
    <cfRule type="expression" dxfId="189" priority="11" stopIfTrue="1">
      <formula>AND(NOT(ISBLANK(C14)),ISBLANK(E14),B14="S")</formula>
    </cfRule>
  </conditionalFormatting>
  <conditionalFormatting sqref="C13">
    <cfRule type="expression" dxfId="188" priority="5" stopIfTrue="1">
      <formula>ISBLANK(C13)</formula>
    </cfRule>
  </conditionalFormatting>
  <conditionalFormatting sqref="K12">
    <cfRule type="expression" priority="3" stopIfTrue="1">
      <formula>AND(SUM($P12:$T12)&gt;0,NOT(ISBLANK(K12)))</formula>
    </cfRule>
    <cfRule type="expression" dxfId="187" priority="4" stopIfTrue="1">
      <formula>SUM($P12:$T12)&gt;0</formula>
    </cfRule>
  </conditionalFormatting>
  <conditionalFormatting sqref="L12:N12">
    <cfRule type="expression" dxfId="186" priority="2" stopIfTrue="1">
      <formula>AND(NOT(ISBLANK($C12)),ISBLANK(L12))</formula>
    </cfRule>
  </conditionalFormatting>
  <conditionalFormatting sqref="L13:N13">
    <cfRule type="expression" dxfId="185" priority="1" stopIfTrue="1">
      <formula>AND(NOT(ISBLANK($C13)),ISBLANK(L13))</formula>
    </cfRule>
  </conditionalFormatting>
  <dataValidations count="3">
    <dataValidation type="list" allowBlank="1" showInputMessage="1" showErrorMessage="1" sqref="B12:B27">
      <formula1>$B$31:$B$34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workbookViewId="0">
      <selection activeCell="D17" sqref="D17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1" t="s">
        <v>0</v>
      </c>
      <c r="B1" s="98" t="s">
        <v>63</v>
      </c>
      <c r="C1" s="99"/>
      <c r="D1" s="99"/>
      <c r="E1" s="100"/>
      <c r="F1" s="2"/>
      <c r="G1" s="2"/>
      <c r="H1" s="2"/>
      <c r="I1" s="2"/>
      <c r="J1" s="2"/>
      <c r="K1" s="2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2</v>
      </c>
      <c r="B3" s="98" t="s">
        <v>130</v>
      </c>
      <c r="C3" s="99"/>
      <c r="D3" s="99"/>
      <c r="E3" s="10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3</v>
      </c>
      <c r="B5" s="12" t="s">
        <v>4</v>
      </c>
      <c r="C5" s="13">
        <v>43080</v>
      </c>
      <c r="D5" s="12" t="s">
        <v>5</v>
      </c>
      <c r="E5" s="13">
        <v>43110</v>
      </c>
      <c r="F5" s="14"/>
      <c r="G5" s="15"/>
      <c r="H5" s="16"/>
      <c r="I5" s="16"/>
      <c r="J5" s="16"/>
      <c r="K5" s="16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5" t="s">
        <v>6</v>
      </c>
      <c r="B8" s="18" t="s">
        <v>7</v>
      </c>
      <c r="C8" s="18" t="s">
        <v>8</v>
      </c>
      <c r="D8" s="18" t="s">
        <v>7</v>
      </c>
      <c r="E8" s="18" t="s">
        <v>9</v>
      </c>
      <c r="F8" s="18" t="s">
        <v>10</v>
      </c>
      <c r="G8" s="96" t="s">
        <v>11</v>
      </c>
      <c r="H8" s="101"/>
      <c r="I8" s="101"/>
      <c r="J8" s="97"/>
      <c r="K8" s="65" t="s">
        <v>12</v>
      </c>
      <c r="L8" s="18" t="s">
        <v>13</v>
      </c>
      <c r="M8" s="20" t="s">
        <v>14</v>
      </c>
      <c r="N8" s="20" t="s">
        <v>15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x14ac:dyDescent="0.2">
      <c r="A9" s="22" t="s">
        <v>16</v>
      </c>
      <c r="B9" s="23" t="s">
        <v>17</v>
      </c>
      <c r="C9" s="23" t="s">
        <v>18</v>
      </c>
      <c r="D9" s="23" t="s">
        <v>18</v>
      </c>
      <c r="E9" s="23" t="s">
        <v>19</v>
      </c>
      <c r="F9" s="23" t="s">
        <v>18</v>
      </c>
      <c r="G9" s="102"/>
      <c r="H9" s="103"/>
      <c r="I9" s="103"/>
      <c r="J9" s="104"/>
      <c r="K9" s="22" t="s">
        <v>20</v>
      </c>
      <c r="L9" s="23" t="s">
        <v>21</v>
      </c>
      <c r="M9" s="24"/>
      <c r="N9" s="25" t="s">
        <v>22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x14ac:dyDescent="0.2">
      <c r="A10" s="26" t="s">
        <v>23</v>
      </c>
      <c r="B10" s="27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56" t="s">
        <v>26</v>
      </c>
      <c r="H10" s="56" t="s">
        <v>27</v>
      </c>
      <c r="I10" s="56" t="s">
        <v>28</v>
      </c>
      <c r="J10" s="56"/>
      <c r="K10" s="29" t="s">
        <v>29</v>
      </c>
      <c r="L10" s="30"/>
      <c r="M10" s="31"/>
      <c r="N10" s="32"/>
    </row>
    <row r="11" spans="1:26" x14ac:dyDescent="0.2">
      <c r="A11" s="33"/>
      <c r="B11" s="27"/>
      <c r="C11" s="27"/>
      <c r="D11" s="27"/>
      <c r="E11" s="27"/>
      <c r="F11" s="27"/>
      <c r="G11" s="56"/>
      <c r="H11" s="56"/>
      <c r="I11" s="56"/>
      <c r="J11" s="56"/>
      <c r="K11" s="56"/>
      <c r="L11" s="30"/>
      <c r="M11" s="31"/>
      <c r="N11" s="31"/>
    </row>
    <row r="12" spans="1:26" ht="15.75" x14ac:dyDescent="0.25">
      <c r="A12" s="34">
        <v>43080</v>
      </c>
      <c r="B12" s="45" t="s">
        <v>57</v>
      </c>
      <c r="C12" s="36">
        <v>25</v>
      </c>
      <c r="D12" s="37">
        <v>0</v>
      </c>
      <c r="E12" s="36"/>
      <c r="F12" s="38">
        <v>25</v>
      </c>
      <c r="G12" s="39">
        <v>448</v>
      </c>
      <c r="H12" s="39">
        <v>4006</v>
      </c>
      <c r="J12" s="57" t="s">
        <v>32</v>
      </c>
      <c r="K12" s="57" t="s">
        <v>91</v>
      </c>
      <c r="L12" s="58" t="s">
        <v>92</v>
      </c>
      <c r="M12" s="58" t="s">
        <v>93</v>
      </c>
      <c r="N12" s="58" t="s">
        <v>107</v>
      </c>
      <c r="P12" s="5" t="e">
        <f>OR(#REF!&lt;100,LEN(#REF!)=2)</f>
        <v>#REF!</v>
      </c>
      <c r="Q12" s="5" t="b">
        <f>OR(G12&lt;1000,LEN(G12)=3)</f>
        <v>1</v>
      </c>
      <c r="R12" s="5" t="b">
        <f>IF(H12&lt;1000,TRUE)</f>
        <v>0</v>
      </c>
      <c r="S12" s="5" t="e">
        <f>OR(#REF!&lt;100000,LEN(#REF!)=5)</f>
        <v>#REF!</v>
      </c>
    </row>
    <row r="13" spans="1:26" ht="15.75" x14ac:dyDescent="0.25">
      <c r="A13" s="34">
        <v>43089</v>
      </c>
      <c r="B13" s="35" t="s">
        <v>31</v>
      </c>
      <c r="C13" s="36">
        <v>66.25</v>
      </c>
      <c r="D13" s="37">
        <v>0</v>
      </c>
      <c r="E13" s="36"/>
      <c r="F13" s="38">
        <f>C13-D13</f>
        <v>66.25</v>
      </c>
      <c r="G13" s="39">
        <v>214</v>
      </c>
      <c r="H13" s="39">
        <v>4020</v>
      </c>
      <c r="J13" s="57" t="s">
        <v>32</v>
      </c>
      <c r="K13" s="57" t="s">
        <v>94</v>
      </c>
      <c r="L13" s="58" t="s">
        <v>95</v>
      </c>
      <c r="M13" s="58" t="s">
        <v>96</v>
      </c>
      <c r="N13" s="58" t="s">
        <v>107</v>
      </c>
      <c r="P13" s="5" t="e">
        <f>OR(#REF!&lt;100,LEN(#REF!)=2)</f>
        <v>#REF!</v>
      </c>
      <c r="Q13" s="5" t="b">
        <f>OR(G13&lt;1000,LEN(G13)=3)</f>
        <v>1</v>
      </c>
      <c r="R13" s="5" t="b">
        <f>IF(H13&lt;1000,TRUE)</f>
        <v>0</v>
      </c>
      <c r="S13" s="5" t="e">
        <f>OR(#REF!&lt;100000,LEN(#REF!)=5)</f>
        <v>#REF!</v>
      </c>
    </row>
    <row r="14" spans="1:26" ht="15.75" x14ac:dyDescent="0.25">
      <c r="A14" s="44"/>
      <c r="B14" s="35"/>
      <c r="C14" s="36" t="s">
        <v>50</v>
      </c>
      <c r="D14" s="37" t="str">
        <f t="shared" ref="D14:D31" si="0">IF(B14="S",IF(ISBLANK(E14),ROUND(C14*0.2/1.2,2),E14),"")</f>
        <v/>
      </c>
      <c r="E14" s="36"/>
      <c r="F14" s="38" t="s">
        <v>50</v>
      </c>
      <c r="G14" s="39" t="s">
        <v>50</v>
      </c>
      <c r="H14" s="39" t="s">
        <v>50</v>
      </c>
      <c r="I14" s="39" t="s">
        <v>50</v>
      </c>
      <c r="J14" s="57" t="s">
        <v>32</v>
      </c>
      <c r="K14" s="57"/>
      <c r="L14" s="58" t="s">
        <v>50</v>
      </c>
      <c r="M14" s="58"/>
      <c r="N14" s="58" t="s">
        <v>50</v>
      </c>
      <c r="P14" s="5" t="b">
        <f t="shared" ref="P14:P31" si="1">OR(G14&lt;100,LEN(G14)=2)</f>
        <v>0</v>
      </c>
      <c r="Q14" s="5" t="b">
        <f t="shared" ref="Q14:Q31" si="2">OR(H14&lt;1000,LEN(H14)=3)</f>
        <v>0</v>
      </c>
      <c r="R14" s="5" t="b">
        <f t="shared" ref="R14:R31" si="3">IF(I14&lt;1000,TRUE)</f>
        <v>0</v>
      </c>
      <c r="S14" s="5" t="e">
        <f>OR(#REF!&lt;100000,LEN(#REF!)=5)</f>
        <v>#REF!</v>
      </c>
    </row>
    <row r="15" spans="1:26" ht="15.75" x14ac:dyDescent="0.25">
      <c r="A15" s="44"/>
      <c r="B15" s="45"/>
      <c r="C15" s="36" t="s">
        <v>50</v>
      </c>
      <c r="D15" s="37" t="str">
        <f t="shared" si="0"/>
        <v/>
      </c>
      <c r="E15" s="36"/>
      <c r="F15" s="38" t="s">
        <v>50</v>
      </c>
      <c r="G15" s="39" t="s">
        <v>50</v>
      </c>
      <c r="H15" s="39"/>
      <c r="I15" s="39" t="s">
        <v>50</v>
      </c>
      <c r="J15" s="57" t="s">
        <v>32</v>
      </c>
      <c r="K15" s="57"/>
      <c r="L15" s="58" t="s">
        <v>50</v>
      </c>
      <c r="M15" s="58"/>
      <c r="N15" s="58" t="s">
        <v>50</v>
      </c>
      <c r="P15" s="5" t="b">
        <f t="shared" si="1"/>
        <v>0</v>
      </c>
      <c r="Q15" s="5" t="b">
        <f t="shared" si="2"/>
        <v>1</v>
      </c>
      <c r="R15" s="5" t="b">
        <f t="shared" si="3"/>
        <v>0</v>
      </c>
      <c r="S15" s="5" t="e">
        <f>OR(#REF!&lt;100000,LEN(#REF!)=5)</f>
        <v>#REF!</v>
      </c>
    </row>
    <row r="16" spans="1:26" ht="15.75" x14ac:dyDescent="0.25">
      <c r="A16" s="44"/>
      <c r="B16" s="45"/>
      <c r="C16" s="36"/>
      <c r="D16" s="37" t="str">
        <f t="shared" si="0"/>
        <v/>
      </c>
      <c r="E16" s="36"/>
      <c r="F16" s="38" t="s">
        <v>50</v>
      </c>
      <c r="G16" s="39" t="s">
        <v>50</v>
      </c>
      <c r="H16" s="39" t="s">
        <v>50</v>
      </c>
      <c r="I16" s="39" t="s">
        <v>50</v>
      </c>
      <c r="J16" s="57" t="s">
        <v>32</v>
      </c>
      <c r="K16" s="57"/>
      <c r="L16" s="58" t="s">
        <v>50</v>
      </c>
      <c r="M16" s="58"/>
      <c r="N16" s="58" t="s">
        <v>50</v>
      </c>
      <c r="P16" s="5" t="b">
        <f t="shared" si="1"/>
        <v>0</v>
      </c>
      <c r="Q16" s="5" t="b">
        <f t="shared" si="2"/>
        <v>0</v>
      </c>
      <c r="R16" s="5" t="b">
        <f t="shared" si="3"/>
        <v>0</v>
      </c>
      <c r="S16" s="5" t="e">
        <f>OR(#REF!&lt;100000,LEN(#REF!)=5)</f>
        <v>#REF!</v>
      </c>
    </row>
    <row r="17" spans="1:19" ht="15.75" x14ac:dyDescent="0.25">
      <c r="A17" s="44"/>
      <c r="B17" s="45"/>
      <c r="C17" s="36"/>
      <c r="D17" s="37" t="str">
        <f t="shared" si="0"/>
        <v/>
      </c>
      <c r="E17" s="36"/>
      <c r="F17" s="38" t="s">
        <v>50</v>
      </c>
      <c r="G17" s="39" t="s">
        <v>50</v>
      </c>
      <c r="H17" s="39" t="s">
        <v>50</v>
      </c>
      <c r="I17" s="39" t="s">
        <v>50</v>
      </c>
      <c r="J17" s="57" t="s">
        <v>32</v>
      </c>
      <c r="K17" s="57"/>
      <c r="L17" s="58" t="s">
        <v>50</v>
      </c>
      <c r="M17" s="58"/>
      <c r="N17" s="58" t="s">
        <v>50</v>
      </c>
      <c r="P17" s="5" t="b">
        <f t="shared" si="1"/>
        <v>0</v>
      </c>
      <c r="Q17" s="5" t="b">
        <f t="shared" si="2"/>
        <v>0</v>
      </c>
      <c r="R17" s="5" t="b">
        <f t="shared" si="3"/>
        <v>0</v>
      </c>
      <c r="S17" s="5" t="e">
        <f>OR(#REF!&lt;100000,LEN(#REF!)=5)</f>
        <v>#REF!</v>
      </c>
    </row>
    <row r="18" spans="1:19" ht="15.75" x14ac:dyDescent="0.25">
      <c r="A18" s="44"/>
      <c r="B18" s="45"/>
      <c r="C18" s="36"/>
      <c r="D18" s="37" t="str">
        <f t="shared" si="0"/>
        <v/>
      </c>
      <c r="E18" s="36"/>
      <c r="F18" s="38" t="s">
        <v>50</v>
      </c>
      <c r="G18" s="39" t="s">
        <v>50</v>
      </c>
      <c r="H18" s="39" t="s">
        <v>50</v>
      </c>
      <c r="I18" s="39" t="s">
        <v>50</v>
      </c>
      <c r="J18" s="57" t="s">
        <v>32</v>
      </c>
      <c r="K18" s="59"/>
      <c r="L18" s="58" t="s">
        <v>50</v>
      </c>
      <c r="M18" s="60"/>
      <c r="N18" s="58" t="s">
        <v>50</v>
      </c>
      <c r="P18" s="5" t="b">
        <f t="shared" si="1"/>
        <v>0</v>
      </c>
      <c r="Q18" s="5" t="b">
        <f t="shared" si="2"/>
        <v>0</v>
      </c>
      <c r="R18" s="5" t="b">
        <f t="shared" si="3"/>
        <v>0</v>
      </c>
      <c r="S18" s="5" t="e">
        <f>OR(#REF!&lt;100000,LEN(#REF!)=5)</f>
        <v>#REF!</v>
      </c>
    </row>
    <row r="19" spans="1:19" ht="15.75" x14ac:dyDescent="0.25">
      <c r="A19" s="44"/>
      <c r="B19" s="45"/>
      <c r="C19" s="36"/>
      <c r="D19" s="37" t="str">
        <f t="shared" si="0"/>
        <v/>
      </c>
      <c r="E19" s="36"/>
      <c r="F19" s="38"/>
      <c r="G19" s="39"/>
      <c r="H19" s="39"/>
      <c r="I19" s="39"/>
      <c r="J19" s="57" t="s">
        <v>32</v>
      </c>
      <c r="K19" s="57"/>
      <c r="L19" s="58"/>
      <c r="M19" s="58"/>
      <c r="N19" s="58"/>
      <c r="P19" s="5" t="b">
        <f t="shared" si="1"/>
        <v>1</v>
      </c>
      <c r="Q19" s="5" t="b">
        <f t="shared" si="2"/>
        <v>1</v>
      </c>
      <c r="R19" s="5" t="b">
        <f t="shared" si="3"/>
        <v>1</v>
      </c>
      <c r="S19" s="5" t="e">
        <f>OR(#REF!&lt;100000,LEN(#REF!)=5)</f>
        <v>#REF!</v>
      </c>
    </row>
    <row r="20" spans="1:19" ht="15.75" x14ac:dyDescent="0.25">
      <c r="A20" s="44"/>
      <c r="B20" s="45"/>
      <c r="C20" s="36"/>
      <c r="D20" s="37" t="str">
        <f t="shared" si="0"/>
        <v/>
      </c>
      <c r="E20" s="36"/>
      <c r="F20" s="38" t="s">
        <v>50</v>
      </c>
      <c r="G20" s="39"/>
      <c r="H20" s="39" t="s">
        <v>50</v>
      </c>
      <c r="I20" s="39" t="s">
        <v>50</v>
      </c>
      <c r="J20" s="57" t="s">
        <v>32</v>
      </c>
      <c r="K20" s="57"/>
      <c r="L20" s="58"/>
      <c r="M20" s="58"/>
      <c r="N20" s="58"/>
      <c r="P20" s="5" t="b">
        <f t="shared" si="1"/>
        <v>1</v>
      </c>
      <c r="Q20" s="5" t="b">
        <f t="shared" si="2"/>
        <v>0</v>
      </c>
      <c r="R20" s="5" t="b">
        <f t="shared" si="3"/>
        <v>0</v>
      </c>
      <c r="S20" s="5" t="e">
        <f>OR(#REF!&lt;100000,LEN(#REF!)=5)</f>
        <v>#REF!</v>
      </c>
    </row>
    <row r="21" spans="1:19" ht="15.75" x14ac:dyDescent="0.25">
      <c r="A21" s="44"/>
      <c r="B21" s="45"/>
      <c r="C21" s="36"/>
      <c r="D21" s="37" t="str">
        <f t="shared" si="0"/>
        <v/>
      </c>
      <c r="E21" s="36"/>
      <c r="F21" s="38" t="s">
        <v>50</v>
      </c>
      <c r="G21" s="39" t="s">
        <v>50</v>
      </c>
      <c r="H21" s="39" t="s">
        <v>50</v>
      </c>
      <c r="I21" s="39" t="s">
        <v>50</v>
      </c>
      <c r="J21" s="57" t="s">
        <v>32</v>
      </c>
      <c r="K21" s="57"/>
      <c r="L21" s="58"/>
      <c r="M21" s="58"/>
      <c r="N21" s="58"/>
      <c r="P21" s="5" t="b">
        <f t="shared" si="1"/>
        <v>0</v>
      </c>
      <c r="Q21" s="5" t="b">
        <f t="shared" si="2"/>
        <v>0</v>
      </c>
      <c r="R21" s="5" t="b">
        <f t="shared" si="3"/>
        <v>0</v>
      </c>
      <c r="S21" s="5" t="e">
        <f>OR(#REF!&lt;100000,LEN(#REF!)=5)</f>
        <v>#REF!</v>
      </c>
    </row>
    <row r="22" spans="1:19" ht="15.75" x14ac:dyDescent="0.25">
      <c r="A22" s="44"/>
      <c r="B22" s="45"/>
      <c r="C22" s="36"/>
      <c r="D22" s="37" t="str">
        <f t="shared" si="0"/>
        <v/>
      </c>
      <c r="E22" s="36"/>
      <c r="F22" s="38" t="s">
        <v>50</v>
      </c>
      <c r="G22" s="39" t="s">
        <v>50</v>
      </c>
      <c r="H22" s="39" t="s">
        <v>50</v>
      </c>
      <c r="I22" s="39" t="s">
        <v>50</v>
      </c>
      <c r="J22" s="57" t="s">
        <v>32</v>
      </c>
      <c r="K22" s="57"/>
      <c r="L22" s="58"/>
      <c r="M22" s="58"/>
      <c r="N22" s="58"/>
      <c r="P22" s="5" t="b">
        <f t="shared" si="1"/>
        <v>0</v>
      </c>
      <c r="Q22" s="5" t="b">
        <f t="shared" si="2"/>
        <v>0</v>
      </c>
      <c r="R22" s="5" t="b">
        <f t="shared" si="3"/>
        <v>0</v>
      </c>
      <c r="S22" s="5" t="e">
        <f>OR(#REF!&lt;100000,LEN(#REF!)=5)</f>
        <v>#REF!</v>
      </c>
    </row>
    <row r="23" spans="1:19" ht="15.75" x14ac:dyDescent="0.25">
      <c r="A23" s="44"/>
      <c r="B23" s="45"/>
      <c r="C23" s="36"/>
      <c r="D23" s="37" t="str">
        <f t="shared" si="0"/>
        <v/>
      </c>
      <c r="E23" s="36"/>
      <c r="F23" s="38" t="s">
        <v>50</v>
      </c>
      <c r="G23" s="39" t="s">
        <v>50</v>
      </c>
      <c r="H23" s="39" t="s">
        <v>50</v>
      </c>
      <c r="I23" s="39" t="s">
        <v>50</v>
      </c>
      <c r="J23" s="57" t="s">
        <v>32</v>
      </c>
      <c r="K23" s="57"/>
      <c r="L23" s="58"/>
      <c r="M23" s="58"/>
      <c r="N23" s="58"/>
      <c r="P23" s="5" t="b">
        <f t="shared" si="1"/>
        <v>0</v>
      </c>
      <c r="Q23" s="5" t="b">
        <f t="shared" si="2"/>
        <v>0</v>
      </c>
      <c r="R23" s="5" t="b">
        <f t="shared" si="3"/>
        <v>0</v>
      </c>
      <c r="S23" s="5" t="e">
        <f>OR(#REF!&lt;100000,LEN(#REF!)=5)</f>
        <v>#REF!</v>
      </c>
    </row>
    <row r="24" spans="1:19" ht="15.75" x14ac:dyDescent="0.25">
      <c r="A24" s="44"/>
      <c r="B24" s="45"/>
      <c r="C24" s="36"/>
      <c r="D24" s="37" t="str">
        <f t="shared" si="0"/>
        <v/>
      </c>
      <c r="E24" s="36"/>
      <c r="F24" s="38" t="s">
        <v>50</v>
      </c>
      <c r="G24" s="39" t="s">
        <v>50</v>
      </c>
      <c r="H24" s="39" t="s">
        <v>50</v>
      </c>
      <c r="I24" s="39" t="s">
        <v>50</v>
      </c>
      <c r="J24" s="57" t="s">
        <v>32</v>
      </c>
      <c r="K24" s="57"/>
      <c r="L24" s="58"/>
      <c r="M24" s="58"/>
      <c r="N24" s="58"/>
      <c r="P24" s="5" t="b">
        <f t="shared" si="1"/>
        <v>0</v>
      </c>
      <c r="Q24" s="5" t="b">
        <f t="shared" si="2"/>
        <v>0</v>
      </c>
      <c r="R24" s="5" t="b">
        <f t="shared" si="3"/>
        <v>0</v>
      </c>
      <c r="S24" s="5" t="e">
        <f>OR(#REF!&lt;100000,LEN(#REF!)=5)</f>
        <v>#REF!</v>
      </c>
    </row>
    <row r="25" spans="1:19" ht="15.75" x14ac:dyDescent="0.25">
      <c r="A25" s="44"/>
      <c r="B25" s="45"/>
      <c r="C25" s="36"/>
      <c r="D25" s="37" t="str">
        <f t="shared" si="0"/>
        <v/>
      </c>
      <c r="E25" s="36"/>
      <c r="F25" s="38" t="s">
        <v>50</v>
      </c>
      <c r="G25" s="39" t="s">
        <v>50</v>
      </c>
      <c r="H25" s="39" t="s">
        <v>50</v>
      </c>
      <c r="I25" s="39" t="s">
        <v>50</v>
      </c>
      <c r="J25" s="57" t="s">
        <v>32</v>
      </c>
      <c r="K25" s="57"/>
      <c r="L25" s="58"/>
      <c r="M25" s="58"/>
      <c r="N25" s="58"/>
      <c r="P25" s="5" t="b">
        <f t="shared" si="1"/>
        <v>0</v>
      </c>
      <c r="Q25" s="5" t="b">
        <f t="shared" si="2"/>
        <v>0</v>
      </c>
      <c r="R25" s="5" t="b">
        <f t="shared" si="3"/>
        <v>0</v>
      </c>
      <c r="S25" s="5" t="e">
        <f>OR(#REF!&lt;100000,LEN(#REF!)=5)</f>
        <v>#REF!</v>
      </c>
    </row>
    <row r="26" spans="1:19" ht="15.75" x14ac:dyDescent="0.25">
      <c r="A26" s="44"/>
      <c r="B26" s="45"/>
      <c r="C26" s="36"/>
      <c r="D26" s="37" t="str">
        <f t="shared" si="0"/>
        <v/>
      </c>
      <c r="E26" s="36"/>
      <c r="F26" s="38" t="s">
        <v>50</v>
      </c>
      <c r="G26" s="39" t="s">
        <v>50</v>
      </c>
      <c r="H26" s="39" t="s">
        <v>50</v>
      </c>
      <c r="I26" s="39" t="s">
        <v>50</v>
      </c>
      <c r="J26" s="57" t="s">
        <v>32</v>
      </c>
      <c r="K26" s="57"/>
      <c r="L26" s="58"/>
      <c r="M26" s="58"/>
      <c r="N26" s="58"/>
      <c r="P26" s="5" t="b">
        <f t="shared" si="1"/>
        <v>0</v>
      </c>
      <c r="Q26" s="5" t="b">
        <f t="shared" si="2"/>
        <v>0</v>
      </c>
      <c r="R26" s="5" t="b">
        <f t="shared" si="3"/>
        <v>0</v>
      </c>
      <c r="S26" s="5" t="e">
        <f>OR(#REF!&lt;100000,LEN(#REF!)=5)</f>
        <v>#REF!</v>
      </c>
    </row>
    <row r="27" spans="1:19" ht="15.75" x14ac:dyDescent="0.25">
      <c r="A27" s="44"/>
      <c r="B27" s="45"/>
      <c r="C27" s="36"/>
      <c r="D27" s="37" t="str">
        <f t="shared" si="0"/>
        <v/>
      </c>
      <c r="E27" s="36"/>
      <c r="F27" s="38" t="s">
        <v>50</v>
      </c>
      <c r="G27" s="39" t="s">
        <v>50</v>
      </c>
      <c r="H27" s="39" t="s">
        <v>50</v>
      </c>
      <c r="I27" s="39" t="s">
        <v>50</v>
      </c>
      <c r="J27" s="57" t="s">
        <v>32</v>
      </c>
      <c r="K27" s="57"/>
      <c r="L27" s="58"/>
      <c r="M27" s="58"/>
      <c r="N27" s="58"/>
      <c r="P27" s="5" t="b">
        <f t="shared" si="1"/>
        <v>0</v>
      </c>
      <c r="Q27" s="5" t="b">
        <f t="shared" si="2"/>
        <v>0</v>
      </c>
      <c r="R27" s="5" t="b">
        <f t="shared" si="3"/>
        <v>0</v>
      </c>
      <c r="S27" s="5" t="e">
        <f>OR(#REF!&lt;100000,LEN(#REF!)=5)</f>
        <v>#REF!</v>
      </c>
    </row>
    <row r="28" spans="1:19" ht="15.75" x14ac:dyDescent="0.25">
      <c r="A28" s="44"/>
      <c r="B28" s="45"/>
      <c r="C28" s="36"/>
      <c r="D28" s="37" t="str">
        <f t="shared" si="0"/>
        <v/>
      </c>
      <c r="E28" s="36"/>
      <c r="F28" s="38" t="s">
        <v>50</v>
      </c>
      <c r="G28" s="39" t="s">
        <v>50</v>
      </c>
      <c r="H28" s="39" t="s">
        <v>50</v>
      </c>
      <c r="I28" s="39" t="s">
        <v>50</v>
      </c>
      <c r="J28" s="57" t="s">
        <v>32</v>
      </c>
      <c r="K28" s="57"/>
      <c r="L28" s="58"/>
      <c r="M28" s="58"/>
      <c r="N28" s="58"/>
      <c r="P28" s="5" t="b">
        <f t="shared" si="1"/>
        <v>0</v>
      </c>
      <c r="Q28" s="5" t="b">
        <f t="shared" si="2"/>
        <v>0</v>
      </c>
      <c r="R28" s="5" t="b">
        <f t="shared" si="3"/>
        <v>0</v>
      </c>
      <c r="S28" s="5" t="e">
        <f>OR(#REF!&lt;100000,LEN(#REF!)=5)</f>
        <v>#REF!</v>
      </c>
    </row>
    <row r="29" spans="1:19" ht="15.75" x14ac:dyDescent="0.25">
      <c r="A29" s="44"/>
      <c r="B29" s="45"/>
      <c r="C29" s="36"/>
      <c r="D29" s="37" t="str">
        <f t="shared" si="0"/>
        <v/>
      </c>
      <c r="E29" s="36"/>
      <c r="F29" s="38" t="s">
        <v>50</v>
      </c>
      <c r="G29" s="39" t="s">
        <v>50</v>
      </c>
      <c r="H29" s="39" t="s">
        <v>50</v>
      </c>
      <c r="I29" s="39" t="s">
        <v>50</v>
      </c>
      <c r="J29" s="57" t="s">
        <v>32</v>
      </c>
      <c r="K29" s="57"/>
      <c r="L29" s="58"/>
      <c r="M29" s="58"/>
      <c r="N29" s="58"/>
      <c r="P29" s="5" t="b">
        <f t="shared" si="1"/>
        <v>0</v>
      </c>
      <c r="Q29" s="5" t="b">
        <f t="shared" si="2"/>
        <v>0</v>
      </c>
      <c r="R29" s="5" t="b">
        <f t="shared" si="3"/>
        <v>0</v>
      </c>
      <c r="S29" s="5" t="e">
        <f>OR(#REF!&lt;100000,LEN(#REF!)=5)</f>
        <v>#REF!</v>
      </c>
    </row>
    <row r="30" spans="1:19" ht="15.75" x14ac:dyDescent="0.25">
      <c r="A30" s="44"/>
      <c r="B30" s="45"/>
      <c r="C30" s="36"/>
      <c r="D30" s="37" t="str">
        <f t="shared" si="0"/>
        <v/>
      </c>
      <c r="E30" s="36"/>
      <c r="F30" s="38" t="s">
        <v>50</v>
      </c>
      <c r="G30" s="39" t="s">
        <v>50</v>
      </c>
      <c r="H30" s="39" t="s">
        <v>50</v>
      </c>
      <c r="I30" s="39" t="s">
        <v>50</v>
      </c>
      <c r="J30" s="57" t="s">
        <v>32</v>
      </c>
      <c r="K30" s="57"/>
      <c r="L30" s="58"/>
      <c r="M30" s="58"/>
      <c r="N30" s="58"/>
      <c r="P30" s="5" t="b">
        <f t="shared" si="1"/>
        <v>0</v>
      </c>
      <c r="Q30" s="5" t="b">
        <f t="shared" si="2"/>
        <v>0</v>
      </c>
      <c r="R30" s="5" t="b">
        <f t="shared" si="3"/>
        <v>0</v>
      </c>
      <c r="S30" s="5" t="e">
        <f>OR(#REF!&lt;100000,LEN(#REF!)=5)</f>
        <v>#REF!</v>
      </c>
    </row>
    <row r="31" spans="1:19" ht="16.5" thickBot="1" x14ac:dyDescent="0.3">
      <c r="A31" s="44"/>
      <c r="B31" s="45"/>
      <c r="C31" s="36"/>
      <c r="D31" s="61" t="str">
        <f t="shared" si="0"/>
        <v/>
      </c>
      <c r="E31" s="36"/>
      <c r="F31" s="38" t="s">
        <v>50</v>
      </c>
      <c r="G31" s="39" t="s">
        <v>50</v>
      </c>
      <c r="H31" s="39" t="s">
        <v>50</v>
      </c>
      <c r="I31" s="39" t="s">
        <v>50</v>
      </c>
      <c r="J31" s="57" t="s">
        <v>32</v>
      </c>
      <c r="K31" s="57"/>
      <c r="L31" s="58"/>
      <c r="M31" s="58"/>
      <c r="N31" s="58"/>
      <c r="P31" s="5" t="b">
        <f t="shared" si="1"/>
        <v>0</v>
      </c>
      <c r="Q31" s="5" t="b">
        <f t="shared" si="2"/>
        <v>0</v>
      </c>
      <c r="R31" s="5" t="b">
        <f t="shared" si="3"/>
        <v>0</v>
      </c>
      <c r="S31" s="5" t="e">
        <f>OR(#REF!&lt;100000,LEN(#REF!)=5)</f>
        <v>#REF!</v>
      </c>
    </row>
    <row r="32" spans="1:19" ht="13.5" thickBot="1" x14ac:dyDescent="0.25">
      <c r="A32" s="105" t="s">
        <v>51</v>
      </c>
      <c r="B32" s="106"/>
      <c r="C32" s="46">
        <f>SUM(C12:C31)</f>
        <v>91.25</v>
      </c>
      <c r="D32" s="46">
        <f>SUM(D12:D31)</f>
        <v>0</v>
      </c>
      <c r="E32" s="46"/>
      <c r="F32" s="46">
        <f>SUM(F12:F31)</f>
        <v>91.25</v>
      </c>
      <c r="G32" s="47"/>
      <c r="H32" s="47"/>
      <c r="I32" s="47"/>
      <c r="J32" s="48"/>
      <c r="K32" s="48"/>
      <c r="L32" s="49"/>
      <c r="M32" s="50"/>
      <c r="N32" s="51"/>
    </row>
    <row r="34" spans="2:3" x14ac:dyDescent="0.2">
      <c r="B34" s="96" t="s">
        <v>52</v>
      </c>
      <c r="C34" s="97"/>
    </row>
    <row r="35" spans="2:3" x14ac:dyDescent="0.2">
      <c r="B35" s="52" t="s">
        <v>53</v>
      </c>
      <c r="C35" s="53" t="s">
        <v>54</v>
      </c>
    </row>
    <row r="36" spans="2:3" x14ac:dyDescent="0.2">
      <c r="B36" s="52" t="s">
        <v>31</v>
      </c>
      <c r="C36" s="53" t="s">
        <v>55</v>
      </c>
    </row>
    <row r="37" spans="2:3" x14ac:dyDescent="0.2">
      <c r="B37" s="52" t="s">
        <v>32</v>
      </c>
      <c r="C37" s="53" t="s">
        <v>56</v>
      </c>
    </row>
    <row r="38" spans="2:3" x14ac:dyDescent="0.2">
      <c r="B38" s="31" t="s">
        <v>57</v>
      </c>
      <c r="C38" s="54" t="s">
        <v>58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3" stopIfTrue="1">
      <formula>AND(SUM($P12:$T12)&gt;0,NOT(ISBLANK(J12)))</formula>
    </cfRule>
    <cfRule type="expression" dxfId="184" priority="4" stopIfTrue="1">
      <formula>SUM($P12:$T12)&gt;0</formula>
    </cfRule>
  </conditionalFormatting>
  <conditionalFormatting sqref="E5 C12:C31 C5 B1:E1 B3:E3">
    <cfRule type="expression" dxfId="183" priority="5" stopIfTrue="1">
      <formula>ISBLANK(B1)</formula>
    </cfRule>
  </conditionalFormatting>
  <conditionalFormatting sqref="L12:N12 L14:N17 L19:N31">
    <cfRule type="expression" dxfId="182" priority="6" stopIfTrue="1">
      <formula>AND(NOT(ISBLANK($C12)),ISBLANK(L12))</formula>
    </cfRule>
  </conditionalFormatting>
  <conditionalFormatting sqref="B12:B31">
    <cfRule type="expression" dxfId="181" priority="7" stopIfTrue="1">
      <formula>AND(NOT(ISBLANK(C12)),ISBLANK(B12))</formula>
    </cfRule>
  </conditionalFormatting>
  <conditionalFormatting sqref="A12:A31">
    <cfRule type="expression" dxfId="180" priority="8" stopIfTrue="1">
      <formula>AND(NOT(ISBLANK(C12)),ISBLANK(A12))</formula>
    </cfRule>
  </conditionalFormatting>
  <conditionalFormatting sqref="E12:E31">
    <cfRule type="expression" dxfId="179" priority="9" stopIfTrue="1">
      <formula>AND(NOT(ISBLANK(C12)),ISBLANK(E12),B12="S")</formula>
    </cfRule>
  </conditionalFormatting>
  <conditionalFormatting sqref="L13:N13">
    <cfRule type="expression" dxfId="178" priority="10" stopIfTrue="1">
      <formula>AND(NOT(ISBLANK($C18)),ISBLANK(L13))</formula>
    </cfRule>
  </conditionalFormatting>
  <conditionalFormatting sqref="N18">
    <cfRule type="expression" dxfId="177" priority="2" stopIfTrue="1">
      <formula>AND(NOT(ISBLANK($C18)),ISBLANK(N18))</formula>
    </cfRule>
  </conditionalFormatting>
  <conditionalFormatting sqref="L18">
    <cfRule type="expression" dxfId="176" priority="1" stopIfTrue="1">
      <formula>AND(NOT(ISBLANK($C18)),ISBLANK(L18))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workbookViewId="0">
      <selection activeCell="D21" sqref="D21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1" t="s">
        <v>0</v>
      </c>
      <c r="B1" s="98" t="s">
        <v>1</v>
      </c>
      <c r="C1" s="99"/>
      <c r="D1" s="99"/>
      <c r="E1" s="100"/>
      <c r="F1" s="2"/>
      <c r="G1" s="2"/>
      <c r="H1" s="2"/>
      <c r="I1" s="2"/>
      <c r="J1" s="2"/>
      <c r="K1" s="2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2</v>
      </c>
      <c r="B3" s="98" t="s">
        <v>106</v>
      </c>
      <c r="C3" s="99"/>
      <c r="D3" s="99"/>
      <c r="E3" s="10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3</v>
      </c>
      <c r="B5" s="12" t="s">
        <v>4</v>
      </c>
      <c r="C5" s="13">
        <v>43080</v>
      </c>
      <c r="D5" s="12" t="s">
        <v>5</v>
      </c>
      <c r="E5" s="13">
        <v>43110</v>
      </c>
      <c r="F5" s="14"/>
      <c r="G5" s="15"/>
      <c r="H5" s="16"/>
      <c r="I5" s="16"/>
      <c r="J5" s="16"/>
      <c r="K5" s="16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5" t="s">
        <v>6</v>
      </c>
      <c r="B8" s="18" t="s">
        <v>7</v>
      </c>
      <c r="C8" s="18" t="s">
        <v>8</v>
      </c>
      <c r="D8" s="18" t="s">
        <v>7</v>
      </c>
      <c r="E8" s="18" t="s">
        <v>9</v>
      </c>
      <c r="F8" s="18" t="s">
        <v>10</v>
      </c>
      <c r="G8" s="96" t="s">
        <v>11</v>
      </c>
      <c r="H8" s="101"/>
      <c r="I8" s="101"/>
      <c r="J8" s="97"/>
      <c r="K8" s="65" t="s">
        <v>12</v>
      </c>
      <c r="L8" s="18" t="s">
        <v>13</v>
      </c>
      <c r="M8" s="20" t="s">
        <v>14</v>
      </c>
      <c r="N8" s="20" t="s">
        <v>15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x14ac:dyDescent="0.2">
      <c r="A9" s="22" t="s">
        <v>16</v>
      </c>
      <c r="B9" s="23" t="s">
        <v>17</v>
      </c>
      <c r="C9" s="23" t="s">
        <v>18</v>
      </c>
      <c r="D9" s="23" t="s">
        <v>18</v>
      </c>
      <c r="E9" s="23" t="s">
        <v>19</v>
      </c>
      <c r="F9" s="23" t="s">
        <v>18</v>
      </c>
      <c r="G9" s="102"/>
      <c r="H9" s="103"/>
      <c r="I9" s="103"/>
      <c r="J9" s="104"/>
      <c r="K9" s="22" t="s">
        <v>20</v>
      </c>
      <c r="L9" s="23" t="s">
        <v>21</v>
      </c>
      <c r="M9" s="24"/>
      <c r="N9" s="25" t="s">
        <v>22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x14ac:dyDescent="0.2">
      <c r="A10" s="26" t="s">
        <v>23</v>
      </c>
      <c r="B10" s="27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56" t="s">
        <v>26</v>
      </c>
      <c r="H10" s="56" t="s">
        <v>27</v>
      </c>
      <c r="I10" s="56" t="s">
        <v>28</v>
      </c>
      <c r="J10" s="56"/>
      <c r="K10" s="29" t="s">
        <v>29</v>
      </c>
      <c r="L10" s="30"/>
      <c r="M10" s="31"/>
      <c r="N10" s="32"/>
    </row>
    <row r="11" spans="1:26" x14ac:dyDescent="0.2">
      <c r="A11" s="33"/>
      <c r="B11" s="27"/>
      <c r="C11" s="27"/>
      <c r="D11" s="27"/>
      <c r="E11" s="27"/>
      <c r="F11" s="27"/>
      <c r="G11" s="56"/>
      <c r="H11" s="56"/>
      <c r="I11" s="56"/>
      <c r="J11" s="56"/>
      <c r="K11" s="56"/>
      <c r="L11" s="30"/>
      <c r="M11" s="31"/>
      <c r="N11" s="31"/>
    </row>
    <row r="12" spans="1:26" ht="15.75" x14ac:dyDescent="0.25">
      <c r="A12" s="34">
        <v>43081</v>
      </c>
      <c r="B12" s="45" t="s">
        <v>53</v>
      </c>
      <c r="C12" s="36">
        <v>50</v>
      </c>
      <c r="D12" s="37" t="str">
        <f>IF(B12="S",IF(ISBLANK(E12),ROUND(C12*0.2/1.2,2),E12),"")</f>
        <v/>
      </c>
      <c r="E12" s="36"/>
      <c r="F12" s="38">
        <v>50</v>
      </c>
      <c r="G12" s="39">
        <v>595</v>
      </c>
      <c r="H12" s="39">
        <v>4200</v>
      </c>
      <c r="I12" s="39"/>
      <c r="J12" s="57" t="s">
        <v>32</v>
      </c>
      <c r="K12" s="57"/>
      <c r="L12" s="58" t="s">
        <v>97</v>
      </c>
      <c r="M12" s="58" t="s">
        <v>98</v>
      </c>
      <c r="N12" s="58" t="s">
        <v>99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34">
        <v>43081</v>
      </c>
      <c r="B13" s="35" t="s">
        <v>53</v>
      </c>
      <c r="C13" s="36">
        <v>95.1</v>
      </c>
      <c r="D13" s="37"/>
      <c r="E13" s="36"/>
      <c r="F13" s="38">
        <v>95.1</v>
      </c>
      <c r="G13" s="39">
        <v>595</v>
      </c>
      <c r="H13" s="39">
        <v>4200</v>
      </c>
      <c r="I13" s="39"/>
      <c r="J13" s="57" t="s">
        <v>32</v>
      </c>
      <c r="K13" s="57"/>
      <c r="L13" s="58" t="s">
        <v>97</v>
      </c>
      <c r="M13" s="58" t="s">
        <v>98</v>
      </c>
      <c r="N13" s="58" t="s">
        <v>99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34">
        <v>43082</v>
      </c>
      <c r="B14" s="35" t="s">
        <v>53</v>
      </c>
      <c r="C14" s="36">
        <v>58.39</v>
      </c>
      <c r="D14" s="37"/>
      <c r="E14" s="36"/>
      <c r="F14" s="38">
        <v>58.39</v>
      </c>
      <c r="G14" s="39">
        <v>595</v>
      </c>
      <c r="H14" s="39">
        <v>4200</v>
      </c>
      <c r="I14" s="39"/>
      <c r="J14" s="57" t="s">
        <v>32</v>
      </c>
      <c r="K14" s="57"/>
      <c r="L14" s="58" t="s">
        <v>97</v>
      </c>
      <c r="M14" s="58" t="s">
        <v>98</v>
      </c>
      <c r="N14" s="58" t="s">
        <v>99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34">
        <v>43103</v>
      </c>
      <c r="B15" s="45" t="s">
        <v>32</v>
      </c>
      <c r="C15" s="36">
        <v>30</v>
      </c>
      <c r="D15" s="37">
        <v>5</v>
      </c>
      <c r="E15" s="36"/>
      <c r="F15" s="38">
        <v>25</v>
      </c>
      <c r="G15" s="39">
        <v>107</v>
      </c>
      <c r="H15" s="39">
        <v>3001</v>
      </c>
      <c r="I15" s="40">
        <v>65012</v>
      </c>
      <c r="J15" s="57" t="s">
        <v>32</v>
      </c>
      <c r="K15" s="57"/>
      <c r="L15" s="58" t="s">
        <v>100</v>
      </c>
      <c r="M15" s="58" t="s">
        <v>101</v>
      </c>
      <c r="N15" s="58" t="s">
        <v>102</v>
      </c>
      <c r="P15" s="5" t="b">
        <f t="shared" si="0"/>
        <v>0</v>
      </c>
      <c r="Q15" s="5" t="b">
        <f t="shared" si="1"/>
        <v>0</v>
      </c>
      <c r="R15" s="5" t="b">
        <f t="shared" si="2"/>
        <v>0</v>
      </c>
      <c r="S15" s="5" t="e">
        <f>OR(#REF!&lt;100000,LEN(#REF!)=5)</f>
        <v>#REF!</v>
      </c>
    </row>
    <row r="16" spans="1:26" ht="15.75" x14ac:dyDescent="0.25">
      <c r="A16" s="34">
        <v>43103</v>
      </c>
      <c r="B16" s="45" t="s">
        <v>32</v>
      </c>
      <c r="C16" s="36">
        <v>479.88</v>
      </c>
      <c r="D16" s="37">
        <v>79.98</v>
      </c>
      <c r="E16" s="36"/>
      <c r="F16" s="38">
        <v>399.9</v>
      </c>
      <c r="G16" s="39">
        <v>651</v>
      </c>
      <c r="H16" s="39">
        <v>4001</v>
      </c>
      <c r="I16" s="40"/>
      <c r="J16" s="57"/>
      <c r="K16" s="57"/>
      <c r="L16" s="58" t="s">
        <v>103</v>
      </c>
      <c r="M16" s="58" t="s">
        <v>104</v>
      </c>
      <c r="N16" s="58" t="s">
        <v>105</v>
      </c>
      <c r="P16" s="5" t="b">
        <f t="shared" si="0"/>
        <v>0</v>
      </c>
      <c r="Q16" s="5" t="b">
        <f t="shared" si="1"/>
        <v>0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34"/>
      <c r="B17" s="45"/>
      <c r="C17" s="36"/>
      <c r="D17" s="37"/>
      <c r="E17" s="36"/>
      <c r="F17" s="38"/>
      <c r="G17" s="39"/>
      <c r="H17" s="39"/>
      <c r="I17" s="40"/>
      <c r="J17" s="57"/>
      <c r="K17" s="57"/>
      <c r="L17" s="58"/>
      <c r="M17" s="58"/>
      <c r="N17" s="58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34"/>
      <c r="B18" s="45"/>
      <c r="C18" s="36"/>
      <c r="D18" s="37"/>
      <c r="E18" s="36"/>
      <c r="F18" s="38"/>
      <c r="G18" s="39"/>
      <c r="H18" s="39"/>
      <c r="I18" s="39"/>
      <c r="J18" s="57"/>
      <c r="K18" s="57"/>
      <c r="L18" s="58"/>
      <c r="M18" s="58"/>
      <c r="N18" s="58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34"/>
      <c r="B19" s="45"/>
      <c r="C19" s="36"/>
      <c r="D19" s="37"/>
      <c r="E19" s="36"/>
      <c r="F19" s="38"/>
      <c r="G19" s="39"/>
      <c r="H19" s="39"/>
      <c r="I19" s="39"/>
      <c r="J19" s="57"/>
      <c r="K19" s="57"/>
      <c r="L19" s="58"/>
      <c r="M19" s="58"/>
      <c r="N19" s="58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44"/>
      <c r="B20" s="45"/>
      <c r="C20" s="36"/>
      <c r="D20" s="37"/>
      <c r="E20" s="36"/>
      <c r="F20" s="38"/>
      <c r="G20" s="39"/>
      <c r="H20" s="39"/>
      <c r="I20" s="39"/>
      <c r="J20" s="57"/>
      <c r="K20" s="57"/>
      <c r="L20" s="58"/>
      <c r="M20" s="58"/>
      <c r="N20" s="58"/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44"/>
      <c r="B21" s="45"/>
      <c r="C21" s="36"/>
      <c r="D21" s="37" t="str">
        <f t="shared" ref="D21:D31" si="3">IF(B21="S",IF(ISBLANK(E21),ROUND(C21*0.2/1.2,2),E21),"")</f>
        <v/>
      </c>
      <c r="E21" s="36"/>
      <c r="F21" s="38" t="s">
        <v>50</v>
      </c>
      <c r="G21" s="39" t="s">
        <v>50</v>
      </c>
      <c r="H21" s="39" t="s">
        <v>50</v>
      </c>
      <c r="I21" s="39" t="s">
        <v>50</v>
      </c>
      <c r="J21" s="57" t="s">
        <v>32</v>
      </c>
      <c r="K21" s="57"/>
      <c r="L21" s="58"/>
      <c r="M21" s="58"/>
      <c r="N21" s="58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44"/>
      <c r="B22" s="45"/>
      <c r="C22" s="36"/>
      <c r="D22" s="37" t="str">
        <f t="shared" si="3"/>
        <v/>
      </c>
      <c r="E22" s="36"/>
      <c r="F22" s="38" t="s">
        <v>50</v>
      </c>
      <c r="G22" s="39" t="s">
        <v>50</v>
      </c>
      <c r="H22" s="39" t="s">
        <v>50</v>
      </c>
      <c r="I22" s="39" t="s">
        <v>50</v>
      </c>
      <c r="J22" s="57" t="s">
        <v>32</v>
      </c>
      <c r="K22" s="57"/>
      <c r="L22" s="58"/>
      <c r="M22" s="58"/>
      <c r="N22" s="58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44"/>
      <c r="B23" s="45"/>
      <c r="C23" s="36"/>
      <c r="D23" s="37" t="str">
        <f t="shared" si="3"/>
        <v/>
      </c>
      <c r="E23" s="36"/>
      <c r="F23" s="38" t="s">
        <v>50</v>
      </c>
      <c r="G23" s="39" t="s">
        <v>50</v>
      </c>
      <c r="H23" s="39" t="s">
        <v>50</v>
      </c>
      <c r="I23" s="39" t="s">
        <v>50</v>
      </c>
      <c r="J23" s="57" t="s">
        <v>32</v>
      </c>
      <c r="K23" s="57"/>
      <c r="L23" s="58"/>
      <c r="M23" s="58"/>
      <c r="N23" s="58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44"/>
      <c r="B24" s="45"/>
      <c r="C24" s="36"/>
      <c r="D24" s="37" t="str">
        <f t="shared" si="3"/>
        <v/>
      </c>
      <c r="E24" s="36"/>
      <c r="F24" s="38" t="s">
        <v>50</v>
      </c>
      <c r="G24" s="39" t="s">
        <v>50</v>
      </c>
      <c r="H24" s="39" t="s">
        <v>50</v>
      </c>
      <c r="I24" s="39" t="s">
        <v>50</v>
      </c>
      <c r="J24" s="57" t="s">
        <v>32</v>
      </c>
      <c r="K24" s="57"/>
      <c r="L24" s="58"/>
      <c r="M24" s="58"/>
      <c r="N24" s="58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44"/>
      <c r="B25" s="45"/>
      <c r="C25" s="36"/>
      <c r="D25" s="37" t="str">
        <f t="shared" si="3"/>
        <v/>
      </c>
      <c r="E25" s="36"/>
      <c r="F25" s="38" t="s">
        <v>50</v>
      </c>
      <c r="G25" s="39" t="s">
        <v>50</v>
      </c>
      <c r="H25" s="39" t="s">
        <v>50</v>
      </c>
      <c r="I25" s="39" t="s">
        <v>50</v>
      </c>
      <c r="J25" s="57" t="s">
        <v>32</v>
      </c>
      <c r="K25" s="57"/>
      <c r="L25" s="58"/>
      <c r="M25" s="58"/>
      <c r="N25" s="58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44"/>
      <c r="B26" s="45"/>
      <c r="C26" s="36"/>
      <c r="D26" s="37" t="str">
        <f t="shared" si="3"/>
        <v/>
      </c>
      <c r="E26" s="36"/>
      <c r="F26" s="38" t="s">
        <v>50</v>
      </c>
      <c r="G26" s="39" t="s">
        <v>50</v>
      </c>
      <c r="H26" s="39" t="s">
        <v>50</v>
      </c>
      <c r="I26" s="39" t="s">
        <v>50</v>
      </c>
      <c r="J26" s="57" t="s">
        <v>32</v>
      </c>
      <c r="K26" s="57"/>
      <c r="L26" s="58"/>
      <c r="M26" s="58"/>
      <c r="N26" s="58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44"/>
      <c r="B27" s="45"/>
      <c r="C27" s="36"/>
      <c r="D27" s="37" t="str">
        <f t="shared" si="3"/>
        <v/>
      </c>
      <c r="E27" s="36"/>
      <c r="F27" s="38" t="s">
        <v>50</v>
      </c>
      <c r="G27" s="39" t="s">
        <v>50</v>
      </c>
      <c r="H27" s="39" t="s">
        <v>50</v>
      </c>
      <c r="I27" s="39" t="s">
        <v>50</v>
      </c>
      <c r="J27" s="57" t="s">
        <v>32</v>
      </c>
      <c r="K27" s="57"/>
      <c r="L27" s="58"/>
      <c r="M27" s="58"/>
      <c r="N27" s="58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44"/>
      <c r="B28" s="45"/>
      <c r="C28" s="36"/>
      <c r="D28" s="37" t="str">
        <f t="shared" si="3"/>
        <v/>
      </c>
      <c r="E28" s="36"/>
      <c r="F28" s="38" t="s">
        <v>50</v>
      </c>
      <c r="G28" s="39" t="s">
        <v>50</v>
      </c>
      <c r="H28" s="39" t="s">
        <v>50</v>
      </c>
      <c r="I28" s="39" t="s">
        <v>50</v>
      </c>
      <c r="J28" s="57" t="s">
        <v>32</v>
      </c>
      <c r="K28" s="57"/>
      <c r="L28" s="58"/>
      <c r="M28" s="58"/>
      <c r="N28" s="58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44"/>
      <c r="B29" s="45"/>
      <c r="C29" s="36"/>
      <c r="D29" s="37" t="str">
        <f t="shared" si="3"/>
        <v/>
      </c>
      <c r="E29" s="36"/>
      <c r="F29" s="38" t="s">
        <v>50</v>
      </c>
      <c r="G29" s="39" t="s">
        <v>50</v>
      </c>
      <c r="H29" s="39" t="s">
        <v>50</v>
      </c>
      <c r="I29" s="39" t="s">
        <v>50</v>
      </c>
      <c r="J29" s="57" t="s">
        <v>32</v>
      </c>
      <c r="K29" s="57"/>
      <c r="L29" s="58"/>
      <c r="M29" s="58"/>
      <c r="N29" s="58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44"/>
      <c r="B30" s="45"/>
      <c r="C30" s="36"/>
      <c r="D30" s="37" t="str">
        <f t="shared" si="3"/>
        <v/>
      </c>
      <c r="E30" s="36"/>
      <c r="F30" s="38" t="s">
        <v>50</v>
      </c>
      <c r="G30" s="39" t="s">
        <v>50</v>
      </c>
      <c r="H30" s="39" t="s">
        <v>50</v>
      </c>
      <c r="I30" s="39" t="s">
        <v>50</v>
      </c>
      <c r="J30" s="57" t="s">
        <v>32</v>
      </c>
      <c r="K30" s="57"/>
      <c r="L30" s="58"/>
      <c r="M30" s="58"/>
      <c r="N30" s="58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44"/>
      <c r="B31" s="45"/>
      <c r="C31" s="36"/>
      <c r="D31" s="61" t="str">
        <f t="shared" si="3"/>
        <v/>
      </c>
      <c r="E31" s="36"/>
      <c r="F31" s="38" t="s">
        <v>50</v>
      </c>
      <c r="G31" s="39" t="s">
        <v>50</v>
      </c>
      <c r="H31" s="39" t="s">
        <v>50</v>
      </c>
      <c r="I31" s="39" t="s">
        <v>50</v>
      </c>
      <c r="J31" s="57" t="s">
        <v>32</v>
      </c>
      <c r="K31" s="57"/>
      <c r="L31" s="58"/>
      <c r="M31" s="58"/>
      <c r="N31" s="58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05" t="s">
        <v>51</v>
      </c>
      <c r="B32" s="106"/>
      <c r="C32" s="46">
        <f>SUM(C12:C31)</f>
        <v>713.37</v>
      </c>
      <c r="D32" s="46">
        <f>SUM(D12:D31)</f>
        <v>84.98</v>
      </c>
      <c r="E32" s="46"/>
      <c r="F32" s="46">
        <f>SUM(F12:F31)</f>
        <v>628.39</v>
      </c>
      <c r="G32" s="47"/>
      <c r="H32" s="47"/>
      <c r="I32" s="47"/>
      <c r="J32" s="48"/>
      <c r="K32" s="48"/>
      <c r="L32" s="49"/>
      <c r="M32" s="50"/>
      <c r="N32" s="51"/>
    </row>
    <row r="34" spans="2:3" x14ac:dyDescent="0.2">
      <c r="B34" s="96" t="s">
        <v>52</v>
      </c>
      <c r="C34" s="97"/>
    </row>
    <row r="35" spans="2:3" x14ac:dyDescent="0.2">
      <c r="B35" s="52" t="s">
        <v>53</v>
      </c>
      <c r="C35" s="53" t="s">
        <v>54</v>
      </c>
    </row>
    <row r="36" spans="2:3" x14ac:dyDescent="0.2">
      <c r="B36" s="52" t="s">
        <v>31</v>
      </c>
      <c r="C36" s="53" t="s">
        <v>55</v>
      </c>
    </row>
    <row r="37" spans="2:3" x14ac:dyDescent="0.2">
      <c r="B37" s="52" t="s">
        <v>32</v>
      </c>
      <c r="C37" s="53" t="s">
        <v>56</v>
      </c>
    </row>
    <row r="38" spans="2:3" x14ac:dyDescent="0.2">
      <c r="B38" s="31" t="s">
        <v>57</v>
      </c>
      <c r="C38" s="54" t="s">
        <v>58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12 J15 J19:K31 J14:K14">
    <cfRule type="expression" priority="26" stopIfTrue="1">
      <formula>AND(SUM($P12:$T12)&gt;0,NOT(ISBLANK(J12)))</formula>
    </cfRule>
    <cfRule type="expression" dxfId="175" priority="27" stopIfTrue="1">
      <formula>SUM($P12:$T12)&gt;0</formula>
    </cfRule>
  </conditionalFormatting>
  <conditionalFormatting sqref="C12:C15 C5 B1:E1 B3:E3 C19:C31 E5">
    <cfRule type="expression" dxfId="174" priority="28" stopIfTrue="1">
      <formula>ISBLANK(B1)</formula>
    </cfRule>
  </conditionalFormatting>
  <conditionalFormatting sqref="L12:N12 L14:N14 L19:N31 M15">
    <cfRule type="expression" dxfId="173" priority="29" stopIfTrue="1">
      <formula>AND(NOT(ISBLANK($C12)),ISBLANK(L12))</formula>
    </cfRule>
  </conditionalFormatting>
  <conditionalFormatting sqref="B12:B15 B19:B31">
    <cfRule type="expression" dxfId="172" priority="30" stopIfTrue="1">
      <formula>AND(NOT(ISBLANK(C12)),ISBLANK(B12))</formula>
    </cfRule>
  </conditionalFormatting>
  <conditionalFormatting sqref="A12:A15 A19:A31">
    <cfRule type="expression" dxfId="171" priority="31" stopIfTrue="1">
      <formula>AND(NOT(ISBLANK(C12)),ISBLANK(A12))</formula>
    </cfRule>
  </conditionalFormatting>
  <conditionalFormatting sqref="E12:E15 E19:E31">
    <cfRule type="expression" dxfId="170" priority="32" stopIfTrue="1">
      <formula>AND(NOT(ISBLANK(C12)),ISBLANK(E12),B12="S")</formula>
    </cfRule>
  </conditionalFormatting>
  <conditionalFormatting sqref="K15">
    <cfRule type="expression" priority="23" stopIfTrue="1">
      <formula>AND(SUM($P15:$T15)&gt;0,NOT(ISBLANK(K15)))</formula>
    </cfRule>
    <cfRule type="expression" dxfId="169" priority="24" stopIfTrue="1">
      <formula>SUM($P15:$T15)&gt;0</formula>
    </cfRule>
  </conditionalFormatting>
  <conditionalFormatting sqref="L15">
    <cfRule type="expression" dxfId="168" priority="25" stopIfTrue="1">
      <formula>AND(NOT(ISBLANK($C20)),ISBLANK(L15))</formula>
    </cfRule>
  </conditionalFormatting>
  <conditionalFormatting sqref="N15">
    <cfRule type="expression" dxfId="167" priority="22" stopIfTrue="1">
      <formula>AND(NOT(ISBLANK($C20)),ISBLANK(N15))</formula>
    </cfRule>
  </conditionalFormatting>
  <conditionalFormatting sqref="J18:K18">
    <cfRule type="expression" priority="15" stopIfTrue="1">
      <formula>AND(SUM($P18:$T18)&gt;0,NOT(ISBLANK(J18)))</formula>
    </cfRule>
    <cfRule type="expression" dxfId="166" priority="16" stopIfTrue="1">
      <formula>SUM($P18:$T18)&gt;0</formula>
    </cfRule>
  </conditionalFormatting>
  <conditionalFormatting sqref="C18">
    <cfRule type="expression" dxfId="165" priority="17" stopIfTrue="1">
      <formula>ISBLANK(C18)</formula>
    </cfRule>
  </conditionalFormatting>
  <conditionalFormatting sqref="L18:N18">
    <cfRule type="expression" dxfId="164" priority="18" stopIfTrue="1">
      <formula>AND(NOT(ISBLANK($C18)),ISBLANK(L18))</formula>
    </cfRule>
  </conditionalFormatting>
  <conditionalFormatting sqref="B18">
    <cfRule type="expression" dxfId="163" priority="19" stopIfTrue="1">
      <formula>AND(NOT(ISBLANK(C18)),ISBLANK(B18))</formula>
    </cfRule>
  </conditionalFormatting>
  <conditionalFormatting sqref="A18">
    <cfRule type="expression" dxfId="162" priority="20" stopIfTrue="1">
      <formula>AND(NOT(ISBLANK(C18)),ISBLANK(A18))</formula>
    </cfRule>
  </conditionalFormatting>
  <conditionalFormatting sqref="E18">
    <cfRule type="expression" dxfId="161" priority="21" stopIfTrue="1">
      <formula>AND(NOT(ISBLANK(C18)),ISBLANK(E18),B18="S")</formula>
    </cfRule>
  </conditionalFormatting>
  <conditionalFormatting sqref="J16:J17">
    <cfRule type="expression" priority="8" stopIfTrue="1">
      <formula>AND(SUM($P16:$T16)&gt;0,NOT(ISBLANK(J16)))</formula>
    </cfRule>
    <cfRule type="expression" dxfId="160" priority="9" stopIfTrue="1">
      <formula>SUM($P16:$T16)&gt;0</formula>
    </cfRule>
  </conditionalFormatting>
  <conditionalFormatting sqref="C16:C17">
    <cfRule type="expression" dxfId="159" priority="10" stopIfTrue="1">
      <formula>ISBLANK(C16)</formula>
    </cfRule>
  </conditionalFormatting>
  <conditionalFormatting sqref="M16:M17">
    <cfRule type="expression" dxfId="158" priority="11" stopIfTrue="1">
      <formula>AND(NOT(ISBLANK($C16)),ISBLANK(M16))</formula>
    </cfRule>
  </conditionalFormatting>
  <conditionalFormatting sqref="B16:B17">
    <cfRule type="expression" dxfId="157" priority="12" stopIfTrue="1">
      <formula>AND(NOT(ISBLANK(C16)),ISBLANK(B16))</formula>
    </cfRule>
  </conditionalFormatting>
  <conditionalFormatting sqref="A16:A17">
    <cfRule type="expression" dxfId="156" priority="13" stopIfTrue="1">
      <formula>AND(NOT(ISBLANK(C16)),ISBLANK(A16))</formula>
    </cfRule>
  </conditionalFormatting>
  <conditionalFormatting sqref="E16:E17">
    <cfRule type="expression" dxfId="155" priority="14" stopIfTrue="1">
      <formula>AND(NOT(ISBLANK(C16)),ISBLANK(E16),B16="S")</formula>
    </cfRule>
  </conditionalFormatting>
  <conditionalFormatting sqref="K16:K17">
    <cfRule type="expression" priority="5" stopIfTrue="1">
      <formula>AND(SUM($P16:$T16)&gt;0,NOT(ISBLANK(K16)))</formula>
    </cfRule>
    <cfRule type="expression" dxfId="154" priority="6" stopIfTrue="1">
      <formula>SUM($P16:$T16)&gt;0</formula>
    </cfRule>
  </conditionalFormatting>
  <conditionalFormatting sqref="L16:L17">
    <cfRule type="expression" dxfId="153" priority="7" stopIfTrue="1">
      <formula>AND(NOT(ISBLANK($C21)),ISBLANK(L16))</formula>
    </cfRule>
  </conditionalFormatting>
  <conditionalFormatting sqref="N16:N17">
    <cfRule type="expression" dxfId="152" priority="4" stopIfTrue="1">
      <formula>AND(NOT(ISBLANK($C21)),ISBLANK(N16))</formula>
    </cfRule>
  </conditionalFormatting>
  <conditionalFormatting sqref="J13:K13">
    <cfRule type="expression" priority="1" stopIfTrue="1">
      <formula>AND(SUM($P13:$T13)&gt;0,NOT(ISBLANK(J13)))</formula>
    </cfRule>
    <cfRule type="expression" dxfId="151" priority="2" stopIfTrue="1">
      <formula>SUM($P13:$T13)&gt;0</formula>
    </cfRule>
  </conditionalFormatting>
  <conditionalFormatting sqref="L13:N13">
    <cfRule type="expression" dxfId="150" priority="3" stopIfTrue="1">
      <formula>AND(NOT(ISBLANK($C13)),ISBLANK(L13))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Z38"/>
  <sheetViews>
    <sheetView workbookViewId="0">
      <selection activeCell="L37" sqref="L37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1" t="s">
        <v>0</v>
      </c>
      <c r="B1" s="98" t="s">
        <v>1</v>
      </c>
      <c r="C1" s="99"/>
      <c r="D1" s="99"/>
      <c r="E1" s="100"/>
      <c r="F1" s="2"/>
      <c r="G1" s="2"/>
      <c r="H1" s="2"/>
      <c r="I1" s="2"/>
      <c r="J1" s="2"/>
      <c r="K1" s="2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2</v>
      </c>
      <c r="B3" s="98" t="s">
        <v>176</v>
      </c>
      <c r="C3" s="99"/>
      <c r="D3" s="99"/>
      <c r="E3" s="100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3</v>
      </c>
      <c r="B5" s="12" t="s">
        <v>4</v>
      </c>
      <c r="C5" s="13">
        <v>43080</v>
      </c>
      <c r="D5" s="12" t="s">
        <v>5</v>
      </c>
      <c r="E5" s="13">
        <v>43110</v>
      </c>
      <c r="F5" s="14"/>
      <c r="G5" s="15"/>
      <c r="H5" s="16"/>
      <c r="I5" s="16"/>
      <c r="J5" s="16"/>
      <c r="K5" s="16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9" t="s">
        <v>6</v>
      </c>
      <c r="B8" s="18" t="s">
        <v>7</v>
      </c>
      <c r="C8" s="18" t="s">
        <v>8</v>
      </c>
      <c r="D8" s="18" t="s">
        <v>7</v>
      </c>
      <c r="E8" s="18" t="s">
        <v>9</v>
      </c>
      <c r="F8" s="18" t="s">
        <v>10</v>
      </c>
      <c r="G8" s="96" t="s">
        <v>11</v>
      </c>
      <c r="H8" s="101"/>
      <c r="I8" s="101"/>
      <c r="J8" s="97"/>
      <c r="K8" s="69" t="s">
        <v>12</v>
      </c>
      <c r="L8" s="18" t="s">
        <v>13</v>
      </c>
      <c r="M8" s="20" t="s">
        <v>14</v>
      </c>
      <c r="N8" s="20" t="s">
        <v>15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x14ac:dyDescent="0.2">
      <c r="A9" s="22" t="s">
        <v>16</v>
      </c>
      <c r="B9" s="23" t="s">
        <v>17</v>
      </c>
      <c r="C9" s="23" t="s">
        <v>18</v>
      </c>
      <c r="D9" s="23" t="s">
        <v>18</v>
      </c>
      <c r="E9" s="23" t="s">
        <v>19</v>
      </c>
      <c r="F9" s="23" t="s">
        <v>18</v>
      </c>
      <c r="G9" s="102"/>
      <c r="H9" s="103"/>
      <c r="I9" s="103"/>
      <c r="J9" s="104"/>
      <c r="K9" s="22" t="s">
        <v>20</v>
      </c>
      <c r="L9" s="23" t="s">
        <v>21</v>
      </c>
      <c r="M9" s="24"/>
      <c r="N9" s="25" t="s">
        <v>22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x14ac:dyDescent="0.2">
      <c r="A10" s="26" t="s">
        <v>23</v>
      </c>
      <c r="B10" s="27" t="s">
        <v>24</v>
      </c>
      <c r="C10" s="27" t="s">
        <v>25</v>
      </c>
      <c r="D10" s="27" t="s">
        <v>25</v>
      </c>
      <c r="E10" s="27" t="s">
        <v>25</v>
      </c>
      <c r="F10" s="27" t="s">
        <v>25</v>
      </c>
      <c r="G10" s="56" t="s">
        <v>26</v>
      </c>
      <c r="H10" s="56" t="s">
        <v>27</v>
      </c>
      <c r="I10" s="56" t="s">
        <v>28</v>
      </c>
      <c r="J10" s="56"/>
      <c r="K10" s="29" t="s">
        <v>29</v>
      </c>
      <c r="L10" s="30"/>
      <c r="M10" s="31"/>
      <c r="N10" s="32"/>
    </row>
    <row r="11" spans="1:26" x14ac:dyDescent="0.2">
      <c r="A11" s="33"/>
      <c r="B11" s="27"/>
      <c r="C11" s="27"/>
      <c r="D11" s="27"/>
      <c r="E11" s="27"/>
      <c r="F11" s="27"/>
      <c r="G11" s="56"/>
      <c r="H11" s="56"/>
      <c r="I11" s="56"/>
      <c r="J11" s="56"/>
      <c r="K11" s="56"/>
      <c r="L11" s="30"/>
      <c r="M11" s="31"/>
      <c r="N11" s="31"/>
    </row>
    <row r="12" spans="1:26" ht="15.75" x14ac:dyDescent="0.25">
      <c r="A12" s="34" t="s">
        <v>108</v>
      </c>
      <c r="B12" s="45" t="s">
        <v>32</v>
      </c>
      <c r="C12" s="38">
        <v>50</v>
      </c>
      <c r="D12" s="37">
        <v>8.33</v>
      </c>
      <c r="E12" s="36"/>
      <c r="F12" s="38">
        <f>C12-D12</f>
        <v>41.67</v>
      </c>
      <c r="G12" s="39">
        <v>440</v>
      </c>
      <c r="H12" s="39">
        <v>4020</v>
      </c>
      <c r="I12" s="39"/>
      <c r="J12" s="57" t="s">
        <v>32</v>
      </c>
      <c r="K12" s="57" t="s">
        <v>109</v>
      </c>
      <c r="L12" s="58" t="s">
        <v>110</v>
      </c>
      <c r="M12" s="58" t="s">
        <v>111</v>
      </c>
      <c r="N12" s="58" t="s">
        <v>112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34" t="s">
        <v>113</v>
      </c>
      <c r="B13" s="35" t="s">
        <v>31</v>
      </c>
      <c r="C13" s="38">
        <v>624.54999999999995</v>
      </c>
      <c r="D13" s="37">
        <v>0</v>
      </c>
      <c r="E13" s="36"/>
      <c r="F13" s="38">
        <v>624.54999999999995</v>
      </c>
      <c r="G13" s="39">
        <v>501</v>
      </c>
      <c r="H13" s="39">
        <v>4230</v>
      </c>
      <c r="I13" s="39"/>
      <c r="J13" s="57" t="s">
        <v>32</v>
      </c>
      <c r="K13" s="57" t="s">
        <v>109</v>
      </c>
      <c r="L13" s="58" t="s">
        <v>114</v>
      </c>
      <c r="M13" s="58" t="s">
        <v>115</v>
      </c>
      <c r="N13" s="58" t="s">
        <v>116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34" t="s">
        <v>117</v>
      </c>
      <c r="B14" s="35" t="s">
        <v>57</v>
      </c>
      <c r="C14" s="38">
        <v>22.4</v>
      </c>
      <c r="D14" s="37">
        <v>0</v>
      </c>
      <c r="E14" s="36"/>
      <c r="F14" s="38">
        <v>22.4</v>
      </c>
      <c r="G14" s="39">
        <v>521</v>
      </c>
      <c r="H14" s="39">
        <v>3022</v>
      </c>
      <c r="I14" s="39">
        <v>7055</v>
      </c>
      <c r="J14" s="57" t="s">
        <v>32</v>
      </c>
      <c r="K14" s="57" t="s">
        <v>109</v>
      </c>
      <c r="L14" s="58" t="s">
        <v>118</v>
      </c>
      <c r="M14" s="58" t="s">
        <v>119</v>
      </c>
      <c r="N14" s="58" t="s">
        <v>120</v>
      </c>
      <c r="P14" s="5" t="b">
        <f t="shared" si="0"/>
        <v>0</v>
      </c>
      <c r="Q14" s="5" t="b">
        <f t="shared" si="1"/>
        <v>0</v>
      </c>
      <c r="R14" s="5" t="b">
        <f t="shared" si="2"/>
        <v>0</v>
      </c>
      <c r="S14" s="5" t="e">
        <f>OR(#REF!&lt;100000,LEN(#REF!)=5)</f>
        <v>#REF!</v>
      </c>
    </row>
    <row r="15" spans="1:26" ht="15.75" x14ac:dyDescent="0.25">
      <c r="A15" s="34" t="s">
        <v>121</v>
      </c>
      <c r="B15" s="45" t="s">
        <v>32</v>
      </c>
      <c r="C15" s="38">
        <v>6.1</v>
      </c>
      <c r="D15" s="37">
        <v>1.02</v>
      </c>
      <c r="E15" s="36"/>
      <c r="F15" s="38">
        <f>C15-D15</f>
        <v>5.08</v>
      </c>
      <c r="G15" s="39">
        <v>521</v>
      </c>
      <c r="H15" s="39">
        <v>3022</v>
      </c>
      <c r="I15" s="40">
        <v>7055</v>
      </c>
      <c r="J15" s="57" t="s">
        <v>32</v>
      </c>
      <c r="K15" s="57" t="s">
        <v>109</v>
      </c>
      <c r="L15" s="58" t="s">
        <v>33</v>
      </c>
      <c r="M15" s="58" t="s">
        <v>122</v>
      </c>
      <c r="N15" s="58" t="s">
        <v>120</v>
      </c>
      <c r="P15" s="5" t="b">
        <f t="shared" si="0"/>
        <v>0</v>
      </c>
      <c r="Q15" s="5" t="b">
        <f t="shared" si="1"/>
        <v>0</v>
      </c>
      <c r="R15" s="5" t="b">
        <f t="shared" si="2"/>
        <v>0</v>
      </c>
      <c r="S15" s="5" t="e">
        <f>OR(#REF!&lt;100000,LEN(#REF!)=5)</f>
        <v>#REF!</v>
      </c>
    </row>
    <row r="16" spans="1:26" ht="15.75" x14ac:dyDescent="0.25">
      <c r="A16" s="34" t="s">
        <v>123</v>
      </c>
      <c r="B16" s="45" t="s">
        <v>31</v>
      </c>
      <c r="C16" s="38">
        <v>45.73</v>
      </c>
      <c r="D16" s="37">
        <v>7.62</v>
      </c>
      <c r="E16" s="36"/>
      <c r="F16" s="38">
        <v>38.11</v>
      </c>
      <c r="G16" s="39">
        <v>440</v>
      </c>
      <c r="H16" s="39">
        <v>4020</v>
      </c>
      <c r="I16" s="40"/>
      <c r="J16" s="57" t="s">
        <v>32</v>
      </c>
      <c r="K16" s="57" t="s">
        <v>109</v>
      </c>
      <c r="L16" s="58" t="s">
        <v>124</v>
      </c>
      <c r="M16" s="58" t="s">
        <v>125</v>
      </c>
      <c r="N16" s="58" t="s">
        <v>126</v>
      </c>
      <c r="P16" s="5" t="b">
        <f t="shared" si="0"/>
        <v>0</v>
      </c>
      <c r="Q16" s="5" t="b">
        <f t="shared" si="1"/>
        <v>0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34" t="s">
        <v>127</v>
      </c>
      <c r="B17" s="45" t="s">
        <v>31</v>
      </c>
      <c r="C17" s="38">
        <v>42.14</v>
      </c>
      <c r="D17" s="37">
        <v>0</v>
      </c>
      <c r="E17" s="36"/>
      <c r="F17" s="38">
        <v>42.14</v>
      </c>
      <c r="G17" s="39">
        <v>440</v>
      </c>
      <c r="H17" s="39">
        <v>4020</v>
      </c>
      <c r="I17" s="40"/>
      <c r="J17" s="57" t="s">
        <v>32</v>
      </c>
      <c r="K17" s="57" t="s">
        <v>109</v>
      </c>
      <c r="L17" s="58" t="s">
        <v>124</v>
      </c>
      <c r="M17" s="58" t="s">
        <v>125</v>
      </c>
      <c r="N17" s="58" t="s">
        <v>126</v>
      </c>
      <c r="P17" s="5" t="b">
        <f t="shared" si="0"/>
        <v>0</v>
      </c>
      <c r="Q17" s="5" t="b">
        <f t="shared" si="1"/>
        <v>0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34"/>
      <c r="B18" s="45" t="s">
        <v>31</v>
      </c>
      <c r="C18" s="36">
        <v>22.12</v>
      </c>
      <c r="D18" s="37">
        <v>0</v>
      </c>
      <c r="E18" s="36"/>
      <c r="F18" s="38">
        <v>22.12</v>
      </c>
      <c r="G18" s="39">
        <v>112</v>
      </c>
      <c r="H18" s="39">
        <v>4201</v>
      </c>
      <c r="I18" s="39"/>
      <c r="J18" s="57" t="s">
        <v>32</v>
      </c>
      <c r="K18" s="57" t="s">
        <v>109</v>
      </c>
      <c r="L18" s="58" t="s">
        <v>128</v>
      </c>
      <c r="M18" s="58" t="s">
        <v>86</v>
      </c>
      <c r="N18" s="58" t="s">
        <v>126</v>
      </c>
      <c r="P18" s="5" t="b">
        <f t="shared" si="0"/>
        <v>0</v>
      </c>
      <c r="Q18" s="5" t="b">
        <f t="shared" si="1"/>
        <v>0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34"/>
      <c r="B19" s="45" t="s">
        <v>31</v>
      </c>
      <c r="C19" s="36">
        <v>205.5</v>
      </c>
      <c r="D19" s="37">
        <v>0</v>
      </c>
      <c r="E19" s="36"/>
      <c r="F19" s="38">
        <v>205.5</v>
      </c>
      <c r="G19" s="39">
        <v>112</v>
      </c>
      <c r="H19" s="39">
        <v>4201</v>
      </c>
      <c r="I19" s="39"/>
      <c r="J19" s="57" t="s">
        <v>32</v>
      </c>
      <c r="K19" s="57" t="s">
        <v>109</v>
      </c>
      <c r="L19" s="58" t="s">
        <v>128</v>
      </c>
      <c r="M19" s="58" t="s">
        <v>86</v>
      </c>
      <c r="N19" s="58" t="s">
        <v>126</v>
      </c>
      <c r="P19" s="5" t="b">
        <f t="shared" si="0"/>
        <v>0</v>
      </c>
      <c r="Q19" s="5" t="b">
        <f t="shared" si="1"/>
        <v>0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44"/>
      <c r="B20" s="45"/>
      <c r="C20" s="36"/>
      <c r="D20" s="37" t="str">
        <f t="shared" ref="D20:D31" si="3">IF(B20="S",IF(ISBLANK(E20),ROUND(C20*0.2/1.2,2),E20),"")</f>
        <v/>
      </c>
      <c r="E20" s="36"/>
      <c r="F20" s="38"/>
      <c r="G20" s="39"/>
      <c r="H20" s="39"/>
      <c r="I20" s="39"/>
      <c r="J20" s="57" t="s">
        <v>32</v>
      </c>
      <c r="K20" s="57"/>
      <c r="L20" s="58"/>
      <c r="M20" s="58"/>
      <c r="N20" s="58"/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44"/>
      <c r="B21" s="45"/>
      <c r="C21" s="36"/>
      <c r="D21" s="37" t="str">
        <f t="shared" si="3"/>
        <v/>
      </c>
      <c r="E21" s="36"/>
      <c r="F21" s="38" t="s">
        <v>50</v>
      </c>
      <c r="G21" s="39" t="s">
        <v>50</v>
      </c>
      <c r="H21" s="39" t="s">
        <v>50</v>
      </c>
      <c r="I21" s="39" t="s">
        <v>50</v>
      </c>
      <c r="J21" s="57" t="s">
        <v>32</v>
      </c>
      <c r="K21" s="57"/>
      <c r="L21" s="58"/>
      <c r="M21" s="58"/>
      <c r="N21" s="58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44"/>
      <c r="B22" s="45"/>
      <c r="C22" s="36"/>
      <c r="D22" s="37" t="str">
        <f t="shared" si="3"/>
        <v/>
      </c>
      <c r="E22" s="36"/>
      <c r="F22" s="38" t="s">
        <v>50</v>
      </c>
      <c r="G22" s="39" t="s">
        <v>50</v>
      </c>
      <c r="H22" s="39" t="s">
        <v>50</v>
      </c>
      <c r="I22" s="39" t="s">
        <v>50</v>
      </c>
      <c r="J22" s="57" t="s">
        <v>32</v>
      </c>
      <c r="K22" s="57"/>
      <c r="L22" s="58"/>
      <c r="M22" s="58"/>
      <c r="N22" s="58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44"/>
      <c r="B23" s="45"/>
      <c r="C23" s="36"/>
      <c r="D23" s="37" t="str">
        <f t="shared" si="3"/>
        <v/>
      </c>
      <c r="E23" s="36"/>
      <c r="F23" s="38" t="s">
        <v>50</v>
      </c>
      <c r="G23" s="39" t="s">
        <v>50</v>
      </c>
      <c r="H23" s="39" t="s">
        <v>50</v>
      </c>
      <c r="I23" s="39" t="s">
        <v>50</v>
      </c>
      <c r="J23" s="57" t="s">
        <v>32</v>
      </c>
      <c r="K23" s="57"/>
      <c r="L23" s="58"/>
      <c r="M23" s="58"/>
      <c r="N23" s="58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44"/>
      <c r="B24" s="45"/>
      <c r="C24" s="36"/>
      <c r="D24" s="37" t="str">
        <f t="shared" si="3"/>
        <v/>
      </c>
      <c r="E24" s="36"/>
      <c r="F24" s="38" t="s">
        <v>50</v>
      </c>
      <c r="G24" s="39" t="s">
        <v>50</v>
      </c>
      <c r="H24" s="39" t="s">
        <v>50</v>
      </c>
      <c r="I24" s="39" t="s">
        <v>50</v>
      </c>
      <c r="J24" s="57" t="s">
        <v>32</v>
      </c>
      <c r="K24" s="57"/>
      <c r="L24" s="58"/>
      <c r="M24" s="58"/>
      <c r="N24" s="58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44"/>
      <c r="B25" s="45"/>
      <c r="C25" s="36"/>
      <c r="D25" s="37" t="str">
        <f t="shared" si="3"/>
        <v/>
      </c>
      <c r="E25" s="36"/>
      <c r="F25" s="38" t="s">
        <v>50</v>
      </c>
      <c r="G25" s="39" t="s">
        <v>50</v>
      </c>
      <c r="H25" s="39" t="s">
        <v>50</v>
      </c>
      <c r="I25" s="39" t="s">
        <v>50</v>
      </c>
      <c r="J25" s="57" t="s">
        <v>32</v>
      </c>
      <c r="K25" s="57"/>
      <c r="L25" s="58"/>
      <c r="M25" s="58"/>
      <c r="N25" s="58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44"/>
      <c r="B26" s="45"/>
      <c r="C26" s="36"/>
      <c r="D26" s="37" t="str">
        <f t="shared" si="3"/>
        <v/>
      </c>
      <c r="E26" s="36"/>
      <c r="F26" s="38" t="s">
        <v>50</v>
      </c>
      <c r="G26" s="39" t="s">
        <v>50</v>
      </c>
      <c r="H26" s="39" t="s">
        <v>50</v>
      </c>
      <c r="I26" s="39" t="s">
        <v>50</v>
      </c>
      <c r="J26" s="57" t="s">
        <v>32</v>
      </c>
      <c r="K26" s="57"/>
      <c r="L26" s="58"/>
      <c r="M26" s="58"/>
      <c r="N26" s="58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44"/>
      <c r="B27" s="45"/>
      <c r="C27" s="36"/>
      <c r="D27" s="37" t="str">
        <f t="shared" si="3"/>
        <v/>
      </c>
      <c r="E27" s="36"/>
      <c r="F27" s="38" t="s">
        <v>50</v>
      </c>
      <c r="G27" s="39" t="s">
        <v>50</v>
      </c>
      <c r="H27" s="39" t="s">
        <v>50</v>
      </c>
      <c r="I27" s="39" t="s">
        <v>50</v>
      </c>
      <c r="J27" s="57" t="s">
        <v>32</v>
      </c>
      <c r="K27" s="57"/>
      <c r="L27" s="58"/>
      <c r="M27" s="58"/>
      <c r="N27" s="58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44"/>
      <c r="B28" s="45"/>
      <c r="C28" s="36"/>
      <c r="D28" s="37" t="str">
        <f t="shared" si="3"/>
        <v/>
      </c>
      <c r="E28" s="36"/>
      <c r="F28" s="38" t="s">
        <v>50</v>
      </c>
      <c r="G28" s="39" t="s">
        <v>50</v>
      </c>
      <c r="H28" s="39" t="s">
        <v>50</v>
      </c>
      <c r="I28" s="39" t="s">
        <v>50</v>
      </c>
      <c r="J28" s="57" t="s">
        <v>32</v>
      </c>
      <c r="K28" s="57"/>
      <c r="L28" s="58"/>
      <c r="M28" s="58"/>
      <c r="N28" s="58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44"/>
      <c r="B29" s="45"/>
      <c r="C29" s="36"/>
      <c r="D29" s="37" t="str">
        <f t="shared" si="3"/>
        <v/>
      </c>
      <c r="E29" s="36"/>
      <c r="F29" s="38" t="s">
        <v>50</v>
      </c>
      <c r="G29" s="39" t="s">
        <v>50</v>
      </c>
      <c r="H29" s="39" t="s">
        <v>50</v>
      </c>
      <c r="I29" s="39" t="s">
        <v>50</v>
      </c>
      <c r="J29" s="57" t="s">
        <v>32</v>
      </c>
      <c r="K29" s="57"/>
      <c r="L29" s="58"/>
      <c r="M29" s="58"/>
      <c r="N29" s="58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44"/>
      <c r="B30" s="45"/>
      <c r="C30" s="36"/>
      <c r="D30" s="37" t="str">
        <f t="shared" si="3"/>
        <v/>
      </c>
      <c r="E30" s="36"/>
      <c r="F30" s="38" t="s">
        <v>50</v>
      </c>
      <c r="G30" s="39" t="s">
        <v>50</v>
      </c>
      <c r="H30" s="39" t="s">
        <v>50</v>
      </c>
      <c r="I30" s="39" t="s">
        <v>50</v>
      </c>
      <c r="J30" s="57" t="s">
        <v>32</v>
      </c>
      <c r="K30" s="57"/>
      <c r="L30" s="58"/>
      <c r="M30" s="58"/>
      <c r="N30" s="58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44"/>
      <c r="B31" s="45"/>
      <c r="C31" s="36"/>
      <c r="D31" s="61" t="str">
        <f t="shared" si="3"/>
        <v/>
      </c>
      <c r="E31" s="36"/>
      <c r="F31" s="38" t="s">
        <v>50</v>
      </c>
      <c r="G31" s="39" t="s">
        <v>50</v>
      </c>
      <c r="H31" s="39" t="s">
        <v>50</v>
      </c>
      <c r="I31" s="39" t="s">
        <v>50</v>
      </c>
      <c r="J31" s="57" t="s">
        <v>32</v>
      </c>
      <c r="K31" s="57"/>
      <c r="L31" s="58"/>
      <c r="M31" s="58"/>
      <c r="N31" s="58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05" t="s">
        <v>51</v>
      </c>
      <c r="B32" s="106"/>
      <c r="C32" s="46">
        <f>SUM(C12:C31)</f>
        <v>1018.54</v>
      </c>
      <c r="D32" s="46">
        <f>SUM(D12:D31)</f>
        <v>16.97</v>
      </c>
      <c r="E32" s="46"/>
      <c r="F32" s="46">
        <f>SUM(F12:F31)</f>
        <v>1001.5699999999999</v>
      </c>
      <c r="G32" s="47"/>
      <c r="H32" s="47"/>
      <c r="I32" s="47"/>
      <c r="J32" s="48"/>
      <c r="K32" s="48"/>
      <c r="L32" s="49"/>
      <c r="M32" s="50"/>
      <c r="N32" s="51"/>
    </row>
    <row r="34" spans="2:3" x14ac:dyDescent="0.2">
      <c r="B34" s="96" t="s">
        <v>52</v>
      </c>
      <c r="C34" s="97"/>
    </row>
    <row r="35" spans="2:3" x14ac:dyDescent="0.2">
      <c r="B35" s="52" t="s">
        <v>53</v>
      </c>
      <c r="C35" s="53" t="s">
        <v>54</v>
      </c>
    </row>
    <row r="36" spans="2:3" x14ac:dyDescent="0.2">
      <c r="B36" s="52" t="s">
        <v>31</v>
      </c>
      <c r="C36" s="53" t="s">
        <v>55</v>
      </c>
    </row>
    <row r="37" spans="2:3" x14ac:dyDescent="0.2">
      <c r="B37" s="52" t="s">
        <v>32</v>
      </c>
      <c r="C37" s="53" t="s">
        <v>56</v>
      </c>
    </row>
    <row r="38" spans="2:3" x14ac:dyDescent="0.2">
      <c r="B38" s="31" t="s">
        <v>57</v>
      </c>
      <c r="C38" s="54" t="s">
        <v>58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12 J21:K31 J14:K14 K19:K20 J15:J20">
    <cfRule type="expression" priority="24" stopIfTrue="1">
      <formula>AND(SUM($P12:$T12)&gt;0,NOT(ISBLANK(J12)))</formula>
    </cfRule>
    <cfRule type="expression" dxfId="149" priority="25" stopIfTrue="1">
      <formula>SUM($P12:$T12)&gt;0</formula>
    </cfRule>
  </conditionalFormatting>
  <conditionalFormatting sqref="C5 B1:E1 B3:E3 C19:C31 E5">
    <cfRule type="expression" dxfId="148" priority="26" stopIfTrue="1">
      <formula>ISBLANK(B1)</formula>
    </cfRule>
  </conditionalFormatting>
  <conditionalFormatting sqref="L12:N12 L14:N14 L19:N31 M15">
    <cfRule type="expression" dxfId="147" priority="27" stopIfTrue="1">
      <formula>AND(NOT(ISBLANK($C12)),ISBLANK(L12))</formula>
    </cfRule>
  </conditionalFormatting>
  <conditionalFormatting sqref="B12:B15 B19:B31">
    <cfRule type="expression" dxfId="146" priority="28" stopIfTrue="1">
      <formula>AND(NOT(ISBLANK(C12)),ISBLANK(B12))</formula>
    </cfRule>
  </conditionalFormatting>
  <conditionalFormatting sqref="A12:A15 A19:A31">
    <cfRule type="expression" dxfId="145" priority="29" stopIfTrue="1">
      <formula>AND(NOT(ISBLANK(C12)),ISBLANK(A12))</formula>
    </cfRule>
  </conditionalFormatting>
  <conditionalFormatting sqref="E12:E15 E19:E31">
    <cfRule type="expression" dxfId="144" priority="30" stopIfTrue="1">
      <formula>AND(NOT(ISBLANK(C12)),ISBLANK(E12),B12="S")</formula>
    </cfRule>
  </conditionalFormatting>
  <conditionalFormatting sqref="K15">
    <cfRule type="expression" priority="21" stopIfTrue="1">
      <formula>AND(SUM($P15:$T15)&gt;0,NOT(ISBLANK(K15)))</formula>
    </cfRule>
    <cfRule type="expression" dxfId="143" priority="22" stopIfTrue="1">
      <formula>SUM($P15:$T15)&gt;0</formula>
    </cfRule>
  </conditionalFormatting>
  <conditionalFormatting sqref="L15">
    <cfRule type="expression" dxfId="142" priority="23" stopIfTrue="1">
      <formula>AND(NOT(ISBLANK($C20)),ISBLANK(L15))</formula>
    </cfRule>
  </conditionalFormatting>
  <conditionalFormatting sqref="N15">
    <cfRule type="expression" dxfId="141" priority="20" stopIfTrue="1">
      <formula>AND(NOT(ISBLANK($C20)),ISBLANK(N15))</formula>
    </cfRule>
  </conditionalFormatting>
  <conditionalFormatting sqref="K18">
    <cfRule type="expression" priority="13" stopIfTrue="1">
      <formula>AND(SUM($P18:$T18)&gt;0,NOT(ISBLANK(K18)))</formula>
    </cfRule>
    <cfRule type="expression" dxfId="140" priority="14" stopIfTrue="1">
      <formula>SUM($P18:$T18)&gt;0</formula>
    </cfRule>
  </conditionalFormatting>
  <conditionalFormatting sqref="C18">
    <cfRule type="expression" dxfId="139" priority="15" stopIfTrue="1">
      <formula>ISBLANK(C18)</formula>
    </cfRule>
  </conditionalFormatting>
  <conditionalFormatting sqref="L18:N18">
    <cfRule type="expression" dxfId="138" priority="16" stopIfTrue="1">
      <formula>AND(NOT(ISBLANK($C18)),ISBLANK(L18))</formula>
    </cfRule>
  </conditionalFormatting>
  <conditionalFormatting sqref="B18">
    <cfRule type="expression" dxfId="137" priority="17" stopIfTrue="1">
      <formula>AND(NOT(ISBLANK(C18)),ISBLANK(B18))</formula>
    </cfRule>
  </conditionalFormatting>
  <conditionalFormatting sqref="A18">
    <cfRule type="expression" dxfId="136" priority="18" stopIfTrue="1">
      <formula>AND(NOT(ISBLANK(C18)),ISBLANK(A18))</formula>
    </cfRule>
  </conditionalFormatting>
  <conditionalFormatting sqref="E18">
    <cfRule type="expression" dxfId="135" priority="19" stopIfTrue="1">
      <formula>AND(NOT(ISBLANK(C18)),ISBLANK(E18),B18="S")</formula>
    </cfRule>
  </conditionalFormatting>
  <conditionalFormatting sqref="M16:M17">
    <cfRule type="expression" dxfId="134" priority="9" stopIfTrue="1">
      <formula>AND(NOT(ISBLANK($C16)),ISBLANK(M16))</formula>
    </cfRule>
  </conditionalFormatting>
  <conditionalFormatting sqref="B16:B17">
    <cfRule type="expression" dxfId="133" priority="10" stopIfTrue="1">
      <formula>AND(NOT(ISBLANK(C16)),ISBLANK(B16))</formula>
    </cfRule>
  </conditionalFormatting>
  <conditionalFormatting sqref="A16:A17">
    <cfRule type="expression" dxfId="132" priority="11" stopIfTrue="1">
      <formula>AND(NOT(ISBLANK(C16)),ISBLANK(A16))</formula>
    </cfRule>
  </conditionalFormatting>
  <conditionalFormatting sqref="E16:E17">
    <cfRule type="expression" dxfId="131" priority="12" stopIfTrue="1">
      <formula>AND(NOT(ISBLANK(C16)),ISBLANK(E16),B16="S")</formula>
    </cfRule>
  </conditionalFormatting>
  <conditionalFormatting sqref="K16:K17">
    <cfRule type="expression" priority="6" stopIfTrue="1">
      <formula>AND(SUM($P16:$T16)&gt;0,NOT(ISBLANK(K16)))</formula>
    </cfRule>
    <cfRule type="expression" dxfId="130" priority="7" stopIfTrue="1">
      <formula>SUM($P16:$T16)&gt;0</formula>
    </cfRule>
  </conditionalFormatting>
  <conditionalFormatting sqref="L16:L17">
    <cfRule type="expression" dxfId="129" priority="8" stopIfTrue="1">
      <formula>AND(NOT(ISBLANK($C21)),ISBLANK(L16))</formula>
    </cfRule>
  </conditionalFormatting>
  <conditionalFormatting sqref="N16:N17">
    <cfRule type="expression" dxfId="128" priority="5" stopIfTrue="1">
      <formula>AND(NOT(ISBLANK($C21)),ISBLANK(N16))</formula>
    </cfRule>
  </conditionalFormatting>
  <conditionalFormatting sqref="J13:K13">
    <cfRule type="expression" priority="2" stopIfTrue="1">
      <formula>AND(SUM($P13:$T13)&gt;0,NOT(ISBLANK(J13)))</formula>
    </cfRule>
    <cfRule type="expression" dxfId="127" priority="3" stopIfTrue="1">
      <formula>SUM($P13:$T13)&gt;0</formula>
    </cfRule>
  </conditionalFormatting>
  <conditionalFormatting sqref="L13 N13">
    <cfRule type="expression" dxfId="126" priority="4" stopIfTrue="1">
      <formula>AND(NOT(ISBLANK($C13)),ISBLANK(L13))</formula>
    </cfRule>
  </conditionalFormatting>
  <conditionalFormatting sqref="M13">
    <cfRule type="expression" dxfId="125" priority="1" stopIfTrue="1">
      <formula>AND(NOT(ISBLANK($C13)),ISBLANK(M13))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Business</vt:lpstr>
      <vt:lpstr>Leisure</vt:lpstr>
      <vt:lpstr>Transformation</vt:lpstr>
      <vt:lpstr>Windle Valley</vt:lpstr>
      <vt:lpstr>Windle</vt:lpstr>
      <vt:lpstr>Media</vt:lpstr>
      <vt:lpstr>Civic</vt:lpstr>
      <vt:lpstr>Enviro</vt:lpstr>
      <vt:lpstr>Corporate</vt:lpstr>
      <vt:lpstr>CTheatre</vt:lpstr>
      <vt:lpstr>Camb Theatre</vt:lpstr>
      <vt:lpstr>Theatre</vt:lpstr>
      <vt:lpstr>Drainage</vt:lpstr>
      <vt:lpstr>LWCP</vt:lpstr>
    </vt:vector>
  </TitlesOfParts>
  <Company>Surrey Heath Borough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Reed</dc:creator>
  <cp:lastModifiedBy>Sarah Parmenter</cp:lastModifiedBy>
  <cp:lastPrinted>2018-01-29T11:37:20Z</cp:lastPrinted>
  <dcterms:created xsi:type="dcterms:W3CDTF">2018-01-15T15:56:59Z</dcterms:created>
  <dcterms:modified xsi:type="dcterms:W3CDTF">2018-02-02T08:06:07Z</dcterms:modified>
</cp:coreProperties>
</file>